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0" yWindow="0" windowWidth="9390" windowHeight="7635"/>
  </bookViews>
  <sheets>
    <sheet name="ĐÁNH GIÁ GV" sheetId="1" r:id="rId1"/>
    <sheet name="Sheet2" sheetId="2" r:id="rId2"/>
    <sheet name="Sheet3" sheetId="3" r:id="rId3"/>
  </sheets>
  <calcPr calcId="144525"/>
</workbook>
</file>

<file path=xl/calcChain.xml><?xml version="1.0" encoding="utf-8"?>
<calcChain xmlns="http://schemas.openxmlformats.org/spreadsheetml/2006/main">
  <c r="G15" i="1" l="1"/>
  <c r="D58" i="1" l="1"/>
  <c r="G73" i="1" l="1"/>
  <c r="G70" i="1"/>
  <c r="G65" i="1"/>
  <c r="G61" i="1"/>
  <c r="G58" i="1"/>
  <c r="G53" i="1"/>
  <c r="G50" i="1"/>
  <c r="G47" i="1"/>
  <c r="G44" i="1"/>
  <c r="G39" i="1"/>
  <c r="G32" i="1"/>
  <c r="G29" i="1"/>
  <c r="G25" i="1"/>
  <c r="G22" i="1"/>
  <c r="G64" i="1" l="1"/>
  <c r="G28" i="1"/>
  <c r="G14" i="1"/>
  <c r="G76" i="1" l="1"/>
  <c r="B73" i="1"/>
  <c r="B70" i="1"/>
  <c r="B65" i="1"/>
  <c r="B61" i="1"/>
  <c r="B58" i="1"/>
  <c r="B53" i="1"/>
  <c r="B50" i="1"/>
  <c r="B47" i="1"/>
  <c r="B44" i="1"/>
  <c r="B32" i="1"/>
  <c r="B29" i="1"/>
  <c r="B25" i="1"/>
  <c r="B22" i="1"/>
  <c r="B15" i="1"/>
  <c r="B64" i="1" l="1"/>
  <c r="B28" i="1"/>
  <c r="B14" i="1"/>
  <c r="H25" i="1"/>
  <c r="I24" i="1"/>
  <c r="I23" i="1"/>
  <c r="I21" i="1"/>
  <c r="I20" i="1"/>
  <c r="I19" i="1"/>
  <c r="I17" i="1"/>
  <c r="I75" i="1"/>
  <c r="I72" i="1"/>
  <c r="H70" i="1"/>
  <c r="I70" i="1" s="1"/>
  <c r="J70" i="1" s="1"/>
  <c r="I69" i="1"/>
  <c r="I68" i="1"/>
  <c r="I67" i="1"/>
  <c r="I66" i="1"/>
  <c r="I60" i="1"/>
  <c r="I59" i="1"/>
  <c r="I56" i="1"/>
  <c r="I52" i="1"/>
  <c r="I51" i="1"/>
  <c r="I49" i="1"/>
  <c r="H47" i="1"/>
  <c r="I47" i="1" s="1"/>
  <c r="J47" i="1" s="1"/>
  <c r="I46" i="1"/>
  <c r="I45" i="1"/>
  <c r="I43" i="1"/>
  <c r="I42" i="1"/>
  <c r="I41" i="1"/>
  <c r="I40" i="1"/>
  <c r="I38" i="1"/>
  <c r="I37" i="1"/>
  <c r="I36" i="1"/>
  <c r="I35" i="1"/>
  <c r="I33" i="1"/>
  <c r="I55" i="1"/>
  <c r="E75" i="1"/>
  <c r="E74" i="1"/>
  <c r="E72" i="1"/>
  <c r="E71" i="1"/>
  <c r="E69" i="1"/>
  <c r="E68" i="1"/>
  <c r="E67" i="1"/>
  <c r="E66" i="1"/>
  <c r="E63" i="1"/>
  <c r="E62" i="1"/>
  <c r="E60" i="1"/>
  <c r="E59" i="1"/>
  <c r="E57" i="1"/>
  <c r="E56" i="1"/>
  <c r="E55" i="1"/>
  <c r="E54" i="1"/>
  <c r="E52" i="1"/>
  <c r="E51" i="1"/>
  <c r="E49" i="1"/>
  <c r="E48" i="1"/>
  <c r="E46" i="1"/>
  <c r="E45" i="1"/>
  <c r="E43" i="1"/>
  <c r="E42" i="1"/>
  <c r="E41" i="1"/>
  <c r="E40" i="1"/>
  <c r="E38" i="1"/>
  <c r="E37" i="1"/>
  <c r="E36" i="1"/>
  <c r="E35" i="1"/>
  <c r="E34" i="1"/>
  <c r="E33" i="1"/>
  <c r="E31" i="1"/>
  <c r="E30" i="1"/>
  <c r="E27" i="1"/>
  <c r="E26" i="1"/>
  <c r="E24" i="1"/>
  <c r="E23" i="1"/>
  <c r="E21" i="1"/>
  <c r="E20" i="1"/>
  <c r="E19" i="1"/>
  <c r="E18" i="1"/>
  <c r="E17" i="1"/>
  <c r="I62" i="1"/>
  <c r="I25" i="1" l="1"/>
  <c r="J25" i="1" s="1"/>
  <c r="I26" i="1"/>
  <c r="H61" i="1"/>
  <c r="I61" i="1" s="1"/>
  <c r="J61" i="1" s="1"/>
  <c r="I71" i="1"/>
  <c r="H73" i="1"/>
  <c r="I73" i="1" s="1"/>
  <c r="J73" i="1" s="1"/>
  <c r="B76" i="1"/>
  <c r="G77" i="1" s="1"/>
  <c r="I48" i="1"/>
  <c r="I74" i="1"/>
  <c r="H32" i="1"/>
  <c r="I32" i="1" s="1"/>
  <c r="J32" i="1" s="1"/>
  <c r="H53" i="1"/>
  <c r="I53" i="1" s="1"/>
  <c r="J53" i="1" s="1"/>
  <c r="H65" i="1"/>
  <c r="I34" i="1"/>
  <c r="H29" i="1"/>
  <c r="I29" i="1" s="1"/>
  <c r="J29" i="1" s="1"/>
  <c r="H44" i="1"/>
  <c r="I44" i="1" s="1"/>
  <c r="J44" i="1" s="1"/>
  <c r="I54" i="1"/>
  <c r="I63" i="1"/>
  <c r="I30" i="1"/>
  <c r="H39" i="1"/>
  <c r="I39" i="1" s="1"/>
  <c r="J39" i="1" s="1"/>
  <c r="H58" i="1"/>
  <c r="I58" i="1" s="1"/>
  <c r="J58" i="1" s="1"/>
  <c r="H22" i="1"/>
  <c r="I22" i="1" s="1"/>
  <c r="J22" i="1" s="1"/>
  <c r="H50" i="1"/>
  <c r="I50" i="1" s="1"/>
  <c r="J50" i="1" s="1"/>
  <c r="I31" i="1"/>
  <c r="I57" i="1"/>
  <c r="I18" i="1"/>
  <c r="I27" i="1"/>
  <c r="E16" i="1"/>
  <c r="I16" i="1"/>
  <c r="H15" i="1"/>
  <c r="I15" i="1" s="1"/>
  <c r="D25" i="1"/>
  <c r="E25" i="1" s="1"/>
  <c r="F25" i="1" s="1"/>
  <c r="D73" i="1"/>
  <c r="E73" i="1" s="1"/>
  <c r="C73" i="1"/>
  <c r="D70" i="1"/>
  <c r="E70" i="1" s="1"/>
  <c r="F70" i="1" s="1"/>
  <c r="C70" i="1"/>
  <c r="D65" i="1"/>
  <c r="C65" i="1"/>
  <c r="D61" i="1"/>
  <c r="E61" i="1" s="1"/>
  <c r="F61" i="1" s="1"/>
  <c r="E58" i="1"/>
  <c r="F58" i="1" s="1"/>
  <c r="C61" i="1"/>
  <c r="C58" i="1"/>
  <c r="D53" i="1"/>
  <c r="E53" i="1" s="1"/>
  <c r="F53" i="1" s="1"/>
  <c r="C53" i="1"/>
  <c r="D50" i="1"/>
  <c r="E50" i="1" s="1"/>
  <c r="F50" i="1" s="1"/>
  <c r="C50" i="1"/>
  <c r="D47" i="1"/>
  <c r="E47" i="1" s="1"/>
  <c r="F47" i="1" s="1"/>
  <c r="C47" i="1"/>
  <c r="D44" i="1"/>
  <c r="E44" i="1" s="1"/>
  <c r="F44" i="1" s="1"/>
  <c r="C44" i="1"/>
  <c r="D39" i="1"/>
  <c r="E39" i="1" s="1"/>
  <c r="F39" i="1" s="1"/>
  <c r="C39" i="1"/>
  <c r="D32" i="1"/>
  <c r="E32" i="1" s="1"/>
  <c r="F32" i="1" s="1"/>
  <c r="C32" i="1"/>
  <c r="D29" i="1"/>
  <c r="E29" i="1" s="1"/>
  <c r="F29" i="1" s="1"/>
  <c r="C29" i="1"/>
  <c r="D22" i="1"/>
  <c r="E22" i="1" s="1"/>
  <c r="F22" i="1" s="1"/>
  <c r="D15" i="1"/>
  <c r="E15" i="1" s="1"/>
  <c r="C25" i="1"/>
  <c r="C22" i="1"/>
  <c r="C15" i="1"/>
  <c r="F15" i="1" l="1"/>
  <c r="J15" i="1"/>
  <c r="F73" i="1"/>
  <c r="C64" i="1"/>
  <c r="H64" i="1"/>
  <c r="I64" i="1" s="1"/>
  <c r="J64" i="1" s="1"/>
  <c r="I65" i="1"/>
  <c r="J65" i="1" s="1"/>
  <c r="H28" i="1"/>
  <c r="I28" i="1" s="1"/>
  <c r="J28" i="1" s="1"/>
  <c r="D28" i="1"/>
  <c r="E28" i="1" s="1"/>
  <c r="F28" i="1" s="1"/>
  <c r="C28" i="1"/>
  <c r="D14" i="1"/>
  <c r="E14" i="1" s="1"/>
  <c r="F14" i="1" s="1"/>
  <c r="D64" i="1"/>
  <c r="E64" i="1" s="1"/>
  <c r="F64" i="1" s="1"/>
  <c r="E65" i="1"/>
  <c r="F65" i="1" s="1"/>
  <c r="H14" i="1"/>
  <c r="I14" i="1" s="1"/>
  <c r="J14" i="1" s="1"/>
  <c r="C14" i="1"/>
  <c r="J78" i="1" l="1"/>
  <c r="F78" i="1"/>
  <c r="C76" i="1"/>
  <c r="C77" i="1" s="1"/>
  <c r="D76" i="1"/>
  <c r="H76" i="1"/>
  <c r="D77" i="1" l="1"/>
  <c r="D78" i="1" s="1"/>
  <c r="I76" i="1"/>
  <c r="H77" i="1"/>
  <c r="E76" i="1"/>
  <c r="I77" i="1" l="1"/>
  <c r="H78" i="1"/>
  <c r="E77" i="1"/>
</calcChain>
</file>

<file path=xl/sharedStrings.xml><?xml version="1.0" encoding="utf-8"?>
<sst xmlns="http://schemas.openxmlformats.org/spreadsheetml/2006/main" count="170" uniqueCount="136">
  <si>
    <t>Các tiêu chí và tiêu chuẩn</t>
  </si>
  <si>
    <t>Điểm tối đa</t>
  </si>
  <si>
    <t>Nhà giáo tự đánh giá xếp loại</t>
  </si>
  <si>
    <t>Khoa đánh giá, xếp loại</t>
  </si>
  <si>
    <t xml:space="preserve">     Tiêu chí 1 về Năng lực chuyên môn</t>
  </si>
  <si>
    <t xml:space="preserve">     - Tiêu chuẩn 1: Trình độ chuyên môn</t>
  </si>
  <si>
    <r>
      <t xml:space="preserve"> + </t>
    </r>
    <r>
      <rPr>
        <sz val="9"/>
        <color rgb="FF000000"/>
        <rFont val="Times New Roman"/>
        <family val="1"/>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</si>
  <si>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 xml:space="preserve">  + Nắm vững kiến thức ngành, nghề được phân công giảng dạy;</t>
  </si>
  <si>
    <t xml:space="preserve">  + Có kiến thức về ngành, nghề liên quan;</t>
  </si>
  <si>
    <t xml:space="preserve">  + Hiểu biết về thực tiễn nghề nghiệp, tiến bộ khoa học kỹ thuật, công nghệ mới và kỹ thuật an toàn, vệ sinh lao động của ngành, nghề được phân công giảng dạy</t>
  </si>
  <si>
    <t xml:space="preserve">  + Thực hiện thành thạo các kỹ năng của ngành, nghề được phân công giảng dạy</t>
  </si>
  <si>
    <t xml:space="preserve">  + Tổ chức thành thạo các hoạt động lao động sản xuất, dịch vụ ngành, nghề được phân công giảng dạy</t>
  </si>
  <si>
    <t xml:space="preserve">     - Tiêu chuẩn 2:  Trình độ ngoại ngữ</t>
  </si>
  <si>
    <r>
      <t xml:space="preserve"> + </t>
    </r>
    <r>
      <rPr>
        <sz val="9"/>
        <color rgb="FF000000"/>
        <rFont val="Times New Roman"/>
        <family val="1"/>
      </rPr>
      <t>Đọc và hiểu tài liệu chuyên ngành phục vụ công tác giảng dạy; mô tả được một số công việc cơ bản của ngành, nghề được phân công giảng dạy.</t>
    </r>
  </si>
  <si>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</si>
  <si>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</si>
  <si>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r>
      <t xml:space="preserve">+ </t>
    </r>
    <r>
      <rPr>
        <sz val="9"/>
        <color rgb="FF000000"/>
        <rFont val="Times New Roman"/>
        <family val="1"/>
      </rPr>
      <t>Sử dụng thành thạo phần mềm dạy học chuyên ngành để thiết kế bài giảng, tài liệu giảng dạy.</t>
    </r>
  </si>
  <si>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</si>
  <si>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</si>
  <si>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 xml:space="preserve">  + Có thời gian tham gia giảng dạy ít nhất 12 tháng.</t>
  </si>
  <si>
    <t xml:space="preserve">     - Tiêu chuẩn 2: Chuẩn bị hoạt động giảng dạy</t>
  </si>
  <si>
    <r>
      <t xml:space="preserve"> </t>
    </r>
    <r>
      <rPr>
        <sz val="9"/>
        <color rgb="FF000000"/>
        <rFont val="Times New Roman"/>
        <family val="1"/>
      </rPr>
      <t>+ Lập được kế hoạch giảng dạy môn học, mô-đun được phân công trên cơ sở chương trình, kế hoạch đào tạo của cả khóa học.</t>
    </r>
  </si>
  <si>
    <t xml:space="preserve">  + Soạn giáo án theo quy định, thể hiện được các hoạt động dạy và học.</t>
  </si>
  <si>
    <t xml:space="preserve"> + Lựa chọn phương pháp dạy học phù hợp cho các bài học của chương trình môn học, mô-đun được phân công giảng dạy.</t>
  </si>
  <si>
    <t xml:space="preserve">  + Chuẩn bị đầy đủ các phương tiện dạy học, thiết bị, nguyên, nhiên, vật liệu thực hành cần thiết</t>
  </si>
  <si>
    <t xml:space="preserve">  + Tự làm các thiết bị dạy học đơn giản để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</si>
  <si>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</si>
  <si>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</si>
  <si>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</si>
  <si>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 xml:space="preserve"> + Thực hiện các giờ dạy lý thuyết, thực hành, tích hợp theo quy định</t>
  </si>
  <si>
    <t xml:space="preserve"> + Vận dụng, kết hợp các phương pháp dạy học để phát huy tính tích cực, sáng tạo, phát triển năng lực tự học của người học</t>
  </si>
  <si>
    <t>  + Sử dụng thành thạo các phương tiện, thiết bị dạy học để nâng cao hiệu quả giảng dạy, đảm bảo chất lượng giáo dục nghề nghiệp</t>
  </si>
  <si>
    <t xml:space="preserve">  + Lựa chọn và thiết kế các công cụ kiểm tra, đánh giá kết quả học tập của người học phù hợp với môn học, mô-đun được phân công giảng dạy.</t>
  </si>
  <si>
    <t xml:space="preserve"> + Thực hiện việc kiểm tra, đánh giá toàn diện, chính xác, mang tính giáo dục và đúng quy định; sử dụng kết quả kiểm tra, đánh giá để điều chỉnh hoạt động dạy và học</t>
  </si>
  <si>
    <t xml:space="preserve">  + Thực hiện đầy đủ các quy định về sử dụng biểu mẫu, sổ sách, hồ sơ dạy học.</t>
  </si>
  <si>
    <r>
      <t xml:space="preserve">  </t>
    </r>
    <r>
      <rPr>
        <sz val="9"/>
        <color rgb="FF000000"/>
        <rFont val="Times New Roman"/>
        <family val="1"/>
      </rPr>
      <t>+ Bảo quản, lưu trữ, sử dụng hồ sơ dạy học theo quy định</t>
    </r>
  </si>
  <si>
    <t xml:space="preserve"> + Nắm được căn cứ, nguyên tắc, yêu cầu và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</si>
  <si>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</si>
  <si>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t xml:space="preserve">  + Xây dựng được kế hoạch giáo dục người học thông qua giảng dạy và qua các hoạt động khác</t>
  </si>
  <si>
    <t xml:space="preserve">  + Thực hiện việc giáo dục đạo đức nghề nghiệp, thái độ nghề nghiệp thông qua việc giảng dạy môn học, mô-đun theo kế hoạch đã xây dựng.</t>
  </si>
  <si>
    <t xml:space="preserve">  + Vận dụng các hiểu biết về tâm lý, giáo dục vào thực hiện hoạt động giáo dục người học</t>
  </si>
  <si>
    <t xml:space="preserve">  + Đánh giá kết quả các mặt rèn luyện đạo đức của người học theo quy định một cách chính xác, công bằng và có tác dụng giáo dục</t>
  </si>
  <si>
    <t xml:space="preserve"> + Quản lý được các thông tin liên quan đến người học và sử dụng hiệu quả các thông tin vào giáo dục, dạy học, quản lý người học</t>
  </si>
  <si>
    <t xml:space="preserve">  + Xây dựng môi trường giáo dục, học tập lành mạnh, thuận lợi, dân chủ, hợp tác</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</si>
  <si>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</si>
  <si>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</si>
  <si>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</si>
  <si>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</si>
  <si>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</si>
  <si>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 xml:space="preserve">  + Tham gia hội giảng các cấp</t>
  </si>
  <si>
    <t xml:space="preserve">  + Thường xuyên tự học tập, bồi dưỡng, rèn luyện nâng cao trình độ chuyên môn, nghiệp vụ, phẩm chất đạo đức nghề nghiệp</t>
  </si>
  <si>
    <t xml:space="preserve">  + Tham gia các khóa đào tạo, bồi dưỡng nâng cao trình độ, cập nhật kiến thức, kỹ năng nghề, công nghệ, phương pháp giảng dạy đáp ứng yêu cầu của giáo dục nghề nghiệp.</t>
  </si>
  <si>
    <t xml:space="preserve">  + Hướng dẫn thực tập kết hợp với thực tiễn nghề nghiệp</t>
  </si>
  <si>
    <t xml:space="preserve">  + Tham gia bồi dưỡng nâng cao, luyện tay nghề cho học sinh, sinh viên giỏi các cấp</t>
  </si>
  <si>
    <t xml:space="preserve">  + Có kiến thức, kỹ năng cơ bản về nghiên cứu khoa học và công nghệ</t>
  </si>
  <si>
    <t xml:space="preserve">  + Chủ trì hoặc tham gia đề tài nghiên cứu khoa học từ cấp cơ sở trở lên.</t>
  </si>
  <si>
    <t>Tổng số điểm đánh giá</t>
  </si>
  <si>
    <t>Điểm quy đổi</t>
  </si>
  <si>
    <t>Xếp loại</t>
  </si>
  <si>
    <t>PHIẾU ĐÁNH GIÁ, XẾP LOẠI CHUYÊN MÔN, NGHIỆP VỤ CỦA NHÀ GIÁO</t>
  </si>
  <si>
    <t xml:space="preserve">  - Tiêu chuẩn 3: Nghiên cứu khoa học</t>
  </si>
  <si>
    <t xml:space="preserve">   - Tiêu chuẩn 2: Phát triển năng lực nghề nghiệp cho người học</t>
  </si>
  <si>
    <t xml:space="preserve">  - Tiêu chuẩn 9: Hoạt động xã hội</t>
  </si>
  <si>
    <t xml:space="preserve">  - Tiêu chuẩn 5: Quản lý hồ sơ dạy học</t>
  </si>
  <si>
    <t xml:space="preserve">  - Tiêu chuẩn 4: Kiểm tra, đánh giá kết quả học tập của người học</t>
  </si>
  <si>
    <t xml:space="preserve">  - Tiêu chuẩn 6: Xây dựng chương trình, biên soạn giáo trình, tài liệu giảng dạy</t>
  </si>
  <si>
    <r>
      <t xml:space="preserve">  </t>
    </r>
    <r>
      <rPr>
        <sz val="12"/>
        <color rgb="FF000000"/>
        <rFont val="Times New Roman"/>
        <family val="1"/>
      </rPr>
      <t>- Tiêu chuẩn 7 về Xây dựng kế hoạch, thực hiện các hoạt động giáo dục</t>
    </r>
  </si>
  <si>
    <t xml:space="preserve">  - Tiêu chuẩn 8: Quản lý người học, xây dựng môi trường giáo dục, học tập</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</si>
  <si>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</si>
  <si>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r>
      <t xml:space="preserve">Điểm đánh giá đạt được </t>
    </r>
    <r>
      <rPr>
        <b/>
        <i/>
        <sz val="12"/>
        <color rgb="FFFF0000"/>
        <rFont val="Times New Roman"/>
        <family val="1"/>
      </rPr>
      <t>(Nhà giáo tự cho điểm)</t>
    </r>
  </si>
  <si>
    <r>
      <t xml:space="preserve">Điểm đánh giá đạt được </t>
    </r>
    <r>
      <rPr>
        <b/>
        <i/>
        <sz val="12"/>
        <color rgb="FFFF0000"/>
        <rFont val="Times New Roman"/>
        <family val="1"/>
      </rPr>
      <t>(Dành cho Trưởng bộ môn)</t>
    </r>
  </si>
  <si>
    <r>
      <t xml:space="preserve">Điểm đánh giá đạt được </t>
    </r>
    <r>
      <rPr>
        <b/>
        <i/>
        <sz val="12"/>
        <color rgb="FFFF0000"/>
        <rFont val="Times New Roman"/>
        <family val="1"/>
      </rPr>
      <t>(Dành cho Trưởng khoa)</t>
    </r>
  </si>
  <si>
    <t>Tỷ lệ % của điểm đánh giá đạt được so với điểm đánh giá tối đa của mỗi tiêu chuẩn</t>
  </si>
  <si>
    <t>Tỷ lệ % của điểm đánh giá đạt được so với điểm đánh giá tối đa của mỗi tiêu chuẩn</t>
  </si>
  <si>
    <r>
      <t>Các minh chứng</t>
    </r>
    <r>
      <rPr>
        <b/>
        <i/>
        <sz val="12"/>
        <color rgb="FFFF0000"/>
        <rFont val="Times New Roman"/>
        <family val="1"/>
      </rPr>
      <t xml:space="preserve"> (Nhà giáo nhập minh chứng ở cột này; Mỗi tiêu chuẩn cho điểm phải có minh chứng)</t>
    </r>
  </si>
  <si>
    <r>
      <t>Các minh chứng</t>
    </r>
    <r>
      <rPr>
        <b/>
        <i/>
        <sz val="12"/>
        <color rgb="FFFF0000"/>
        <rFont val="Times New Roman"/>
        <family val="1"/>
      </rPr>
      <t xml:space="preserve"> (Khoa nhập minh chứng ở cột này; Mỗi tiêu chuẩn cho điểm phải có minh chứng)</t>
    </r>
  </si>
  <si>
    <t xml:space="preserve">         Nhiệm vụ được phân công giảng dạy (Lý thuyết, thực hành, tích hợp): Lý thuyết, thực hành. </t>
  </si>
  <si>
    <t xml:space="preserve">         Cấp trình độ giảng dạy: Trung cấp và Cao đẳng</t>
  </si>
  <si>
    <t>Sử dụng thành thạo các phần mềm dạy học chuyên ngành để thiết kế và chạy mô phỏng như: AUTOCAD.</t>
  </si>
  <si>
    <t>Có giáo án cho các môn dạy</t>
  </si>
  <si>
    <t>Có giáo án, dự giờ và đánh giá tổ bộ môn và khoa</t>
  </si>
  <si>
    <t>Chuẩn bị đầy đủ các phương tiện, thiết bị, nguyên, nhiên, vật liệu thực hành</t>
  </si>
  <si>
    <t>Tham gia quản lý các Phòng thực tập của khoa</t>
  </si>
  <si>
    <t>- Có kế hoạch giảng dạy cho từng môn học; 
- Có giáo án, dự giờ,  theo đánh giá tổ bộ môn và khoa</t>
  </si>
  <si>
    <t>Có dạy lý thuyết và thực hành, theo TKB của khoa</t>
  </si>
  <si>
    <t>- Theo đề cương chi tiết của môn học, 
- Theo quy định của bộ môn và phòng Khảo thí và Đảm bảo chất lượng.</t>
  </si>
  <si>
    <t xml:space="preserve">Hồ sơ dạy học của GV </t>
  </si>
  <si>
    <t>Hồ sơ lưu trữ của GV tại khoa</t>
  </si>
  <si>
    <t>Theo kế hoạch giảng dạy cho từng môn học; SHCN lớp; Đưa SV đi thực tập tại các doanh nghiệp.</t>
  </si>
  <si>
    <t>Theo kế hoạch giảng dạy cho từng môn học; SHCN lớp; Hướng dẫn đồ án học phần</t>
  </si>
  <si>
    <t xml:space="preserve">Điểm danh SV theo môn học trên lớp và nhập vào phần mềm PMT-EMS và CVHT </t>
  </si>
  <si>
    <t>Quản lý trực tiếp trên lớp, thông qua GVCN, CVHT, cán bộ lớp, Email, điện thoại và phần mềm PMT-EMS</t>
  </si>
  <si>
    <t>Phiếu dự giờ; họp chuyên môn của tổ và khoa; tham gia học nâng cao chuyên môn do khoa và trường tổ chức</t>
  </si>
  <si>
    <t>Tham gia khóa đào tạo, bồi dưỡng nâng cao kiến thức, kỹ năng nghề do ĐHSPKT cấp</t>
  </si>
  <si>
    <t xml:space="preserve">Hướng dẫn SV thực tập TN  tại các doanh nghiệp; </t>
  </si>
  <si>
    <t>Tiêu chí 2 về Năng lực sư phạm</t>
  </si>
  <si>
    <t xml:space="preserve">         Khoa, tổ bộ môn: Khoa  Điện -Điện tử; Bộ môn Điện Công Nghiệp</t>
  </si>
  <si>
    <t xml:space="preserve">- Dự giờ; 
- Xây dựng các chương trình đào tạo cho khoa;
</t>
  </si>
  <si>
    <t xml:space="preserve">- Xây dựng các chương trình đào tạo cho khoa;
- Có quan hệ với doanh nghiệp thông qua việc đưa sinh viên đi thực tập; 
</t>
  </si>
  <si>
    <t>Chứng chỉ tin học ứng dụng</t>
  </si>
  <si>
    <t>Chứng chỉ sư phạm bậc 2</t>
  </si>
  <si>
    <t>Tham gia chỉnh sửa chương trình chi tiết bộ môn Có kế hoạch giảng dạy cho từng môn học (lịch giảng dạy)</t>
  </si>
  <si>
    <t>Thực hiện tốt công tác GVCN, CVHT;</t>
  </si>
  <si>
    <t>Có điểm môn PP NCKH trong bảng điểm</t>
  </si>
  <si>
    <r>
      <t xml:space="preserve">         Họ và tên: </t>
    </r>
    <r>
      <rPr>
        <b/>
        <sz val="13"/>
        <color rgb="FF000000"/>
        <rFont val="Times New Roman"/>
        <family val="1"/>
      </rPr>
      <t>Nguyễn Anh Tăng</t>
    </r>
  </si>
  <si>
    <t>TOEIC 625</t>
  </si>
  <si>
    <t>Nguyễn Anh Tăng</t>
  </si>
  <si>
    <t>- Hướng dẫn dạy thực hành;</t>
  </si>
  <si>
    <t xml:space="preserve">- Hướng dẫn dạy thực hành; </t>
  </si>
  <si>
    <t xml:space="preserve">- Kết quả dự giờ, kiểm tra chuyên môn đạt loại tốt
- Tham gia hiệu chỉnh chương trình chi tiết học phần Kỹ thuật chiếu sáng, Cung cấp điện, </t>
  </si>
  <si>
    <t xml:space="preserve">- Được phân công giảng dạy học phần: Kỹ thuật chiếu sáng, Cung cấp điện, TT Điện cơ bản…..
- Tham gia hiệu chỉnh chương trình chi tiết học phần Kỹ thuật chiếu sáng, Cung cấp điện, 
</t>
  </si>
  <si>
    <t xml:space="preserve">- Tham gia thực tập tại doanh nghiệp
- Tham gia hiệu chỉnh chương trình chi tiết học phần Kỹ thuật chiếu sáng, Cung cấp điện, 
</t>
  </si>
  <si>
    <t>- Tham gia chỉnh sửa chương trình chi tiết bộ môn
- Có kế hoạch giảng dạy cho từng môn học (lịch giảng dạy)</t>
  </si>
  <si>
    <t>- Kế hoạch giảng dạy, giáo án, bài giảng thể hiện rõ các phương pháp dạy tích cực phát triển năng lực tự học của HSSV</t>
  </si>
  <si>
    <t>- GV làm chủ được phòng, lớp học. Sử dụng thành thạo các phương tiện hỗ trợ dạy học.</t>
  </si>
  <si>
    <t>- Tham gia hiệu chỉnh chương trình chi tiết học phần Kỹ thuật chiếu sáng, Cung cấp điện,</t>
  </si>
  <si>
    <t>- Thực hiện tốt công tác GVCN, CVHT</t>
  </si>
  <si>
    <t>- Có mối quan hệ với các đơn vị, tổ chức, doanh nghiệp để đem lại lợi ích, hỗ trợ Nhà trường trong hoạt động đào tạo</t>
  </si>
  <si>
    <t>Tham gia khóa đào tạo, bồi dưỡng nâng cao kiến thức, kỹ năng nghề do ĐHSPKT tổ chức</t>
  </si>
  <si>
    <t>TRƯỜNG CAO ĐẲNG LÝ TỰ TRỌNG</t>
  </si>
  <si>
    <t>CỘNG HÒA XÃ HỘI CHỦ NGHĨA VIỆT NAM</t>
  </si>
  <si>
    <t>THÀNH PHỐ HỒ CHÍ MINH</t>
  </si>
  <si>
    <t>Độc lập - Tự do - Hạnh phúc</t>
  </si>
  <si>
    <t>KHOA ĐIỆN-ĐIỆN TỬ</t>
  </si>
  <si>
    <t>Tạ Minh Cường</t>
  </si>
  <si>
    <t>- Giấy chứng nhận: Thiết kế hệ thống điện hợp chuẩn cho các tòa nhà và Thiết kế điện hợp chuẩn nâng cao</t>
  </si>
  <si>
    <r>
      <t xml:space="preserve">TP.HCM, ngày…… tháng …… năm 2020
</t>
    </r>
    <r>
      <rPr>
        <b/>
        <sz val="12"/>
        <color rgb="FF000000"/>
        <rFont val="Times New Roman"/>
        <family val="1"/>
      </rPr>
      <t>P. Trưởng Khoa</t>
    </r>
  </si>
  <si>
    <r>
      <rPr>
        <i/>
        <sz val="12"/>
        <color theme="1"/>
        <rFont val="Times New Roman"/>
        <family val="1"/>
      </rPr>
      <t>TP. HCM, ngày ..….. tháng …..... năm 2020</t>
    </r>
    <r>
      <rPr>
        <sz val="12"/>
        <color theme="1"/>
        <rFont val="Times New Roman"/>
        <family val="1"/>
      </rPr>
      <t xml:space="preserve">
</t>
    </r>
    <r>
      <rPr>
        <b/>
        <sz val="12"/>
        <color theme="1"/>
        <rFont val="Times New Roman"/>
        <family val="1"/>
      </rPr>
      <t>Nhà giáo tự đánh giá</t>
    </r>
  </si>
  <si>
    <t>Năm học: 2019 - 2020</t>
  </si>
  <si>
    <t xml:space="preserve">Thời gian giảng dạy 20 năm </t>
  </si>
  <si>
    <t>- Có kế hoạch giảng dạy, giáo án, bài giảng thể hiện rõ các phương pháp dạy tích cực phát triển năng lực tự học của HSSV</t>
  </si>
  <si>
    <t>- Làm chủ được phòng, lớp học. Sử dụng thành thạo các phương tiện hỗ trợ dạy học.</t>
  </si>
  <si>
    <t>- Tham gia hiệu chỉnh chương trình chi tiết học phần Kỹ thuật chiếu sáng, Cung cấp điện,CDIO</t>
  </si>
  <si>
    <t>- Tham gia hiệu chỉnh chương trình chi tiết học phần Kỹ thuật chiếu sáng, Cung cấp điện, CDIO</t>
  </si>
  <si>
    <t>- Có mối quan hệ với các đơn vị, tổ chức, doanh nghiệp hỗ trợ Nhà trường trong hoạt động đào tạo</t>
  </si>
  <si>
    <t>- Bằng tốt nghiệp thạc sĩ chuyên ngành Mạng và Hệ thống điện
- Bằng đại học chuyên ngành Điện khí hóa và cung cấp điện 
- Chứng chỉ sư phạm bậc 2</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</si>
</sst>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0.0%"/>
    <numFmt numFmtId="165" formatCode="0.0"/>
  </numFmts>
  <fonts count="24" x14ac:knownFonts="1">
    <font>
      <sz val="11"/>
      <color theme="1"/>
      <name val="Calibri"/>
      <family val="2"/>
      <scheme val="minor"/>
    </font>
    <font>
      <b/>
      <sz val="12"/>
      <color rgb="FF000000"/>
      <name val="Times New Roman"/>
      <family val="1"/>
    </font>
    <font>
      <sz val="12"/>
      <color rgb="FF000000"/>
      <name val="Times New Roman"/>
      <family val="1"/>
    </font>
    <font>
      <b/>
      <sz val="13"/>
      <color rgb="FF000000"/>
      <name val="Times New Roman"/>
      <family val="1"/>
    </font>
    <font>
      <b/>
      <i/>
      <sz val="12"/>
      <color rgb="FF000000"/>
      <name val="Times New Roman"/>
      <family val="1"/>
    </font>
    <font>
      <sz val="9"/>
      <color rgb="FF000000"/>
      <name val="Times New Roman"/>
      <family val="1"/>
    </font>
    <font>
      <sz val="11"/>
      <color theme="1"/>
      <name val="Times New Roman"/>
      <family val="1"/>
    </font>
    <font>
      <sz val="12"/>
      <color theme="1"/>
      <name val="Times New Roman"/>
      <family val="1"/>
    </font>
    <font>
      <sz val="13"/>
      <color rgb="FF000000"/>
      <name val="Times New Roman"/>
      <family val="1"/>
    </font>
    <font>
      <b/>
      <sz val="14"/>
      <color rgb="FF000000"/>
      <name val="Times New Roman"/>
      <family val="1"/>
    </font>
    <font>
      <b/>
      <sz val="12"/>
      <color rgb="FFFF0000"/>
      <name val="Times New Roman"/>
      <family val="1"/>
    </font>
    <font>
      <b/>
      <sz val="12"/>
      <name val="Times New Roman"/>
      <family val="1"/>
    </font>
    <font>
      <sz val="12"/>
      <name val="Times New Roman"/>
      <family val="1"/>
    </font>
    <font>
      <i/>
      <sz val="13"/>
      <color rgb="FF000000"/>
      <name val="Times New Roman"/>
      <family val="1"/>
    </font>
    <font>
      <b/>
      <sz val="22"/>
      <color rgb="FFFF0000"/>
      <name val="Times New Roman"/>
      <family val="1"/>
    </font>
    <font>
      <b/>
      <i/>
      <sz val="12"/>
      <color rgb="FFFF0000"/>
      <name val="Times New Roman"/>
      <family val="1"/>
    </font>
    <font>
      <sz val="13"/>
      <color theme="1"/>
      <name val="Times New Roman"/>
      <family val="1"/>
    </font>
    <font>
      <b/>
      <sz val="13"/>
      <color theme="1"/>
      <name val="Times New Roman"/>
      <family val="1"/>
    </font>
    <font>
      <b/>
      <sz val="12"/>
      <color theme="1"/>
      <name val="Times New Roman"/>
      <family val="1"/>
    </font>
    <font>
      <sz val="9"/>
      <color rgb="FFFF0000"/>
      <name val="Times New Roman"/>
      <family val="1"/>
    </font>
    <font>
      <sz val="13"/>
      <color theme="1"/>
      <name val="Calibri"/>
      <family val="2"/>
      <scheme val="minor"/>
    </font>
    <font>
      <i/>
      <sz val="12"/>
      <color theme="1"/>
      <name val="Times New Roman"/>
      <family val="1"/>
    </font>
    <font>
      <sz val="12"/>
      <color theme="1"/>
      <name val="Calibri"/>
      <family val="2"/>
      <scheme val="minor"/>
    </font>
    <font>
      <i/>
      <sz val="12"/>
      <color rgb="FF000000"/>
      <name val="Times New Roman"/>
      <family val="1"/>
    </font>
  </fonts>
  <fills count="9">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8" tint="0.79998168889431442"/>
        <bgColor indexed="64"/>
      </patternFill>
    </fill>
    <fill>
      <patternFill patternType="solid">
        <fgColor rgb="FF66FFFF"/>
        <bgColor indexed="64"/>
      </patternFill>
    </fill>
    <fill>
      <patternFill patternType="solid">
        <fgColor rgb="FFFFFF99"/>
        <bgColor indexed="64"/>
      </patternFill>
    </fill>
    <fill>
      <patternFill patternType="solid">
        <fgColor theme="4" tint="0.79998168889431442"/>
        <bgColor indexed="64"/>
      </patternFill>
    </fill>
    <fill>
      <patternFill patternType="solid">
        <fgColor rgb="FFFFCCFF"/>
        <bgColor indexed="64"/>
      </patternFill>
    </fill>
  </fills>
  <borders count="8">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medium">
        <color indexed="64"/>
      </bottom>
      <diagonal/>
    </border>
  </borders>
  <cellStyleXfs count="1">
    <xf numFmtId="0" fontId="0" fillId="0" borderId="0"/>
  </cellStyleXfs>
  <cellXfs count="84">
    <xf numFmtId="0" fontId="0" fillId="0" borderId="0" xfId="0"/>
    <xf numFmtId="0" fontId="4" fillId="2" borderId="1"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2" fillId="2" borderId="1" xfId="0" applyFont="1" applyFill="1" applyBorder="1" applyAlignment="1">
      <alignment horizontal="justify" vertical="center" wrapText="1"/>
    </xf>
    <xf numFmtId="0" fontId="1" fillId="2" borderId="1" xfId="0" applyFont="1" applyFill="1" applyBorder="1" applyAlignment="1">
      <alignment horizontal="center" vertical="center" wrapText="1"/>
    </xf>
    <xf numFmtId="0" fontId="5" fillId="2" borderId="1" xfId="0" applyFont="1" applyFill="1" applyBorder="1" applyAlignment="1">
      <alignment horizontal="justify" vertical="center" wrapText="1"/>
    </xf>
    <xf numFmtId="0" fontId="2" fillId="2" borderId="2" xfId="0" applyFont="1" applyFill="1" applyBorder="1" applyAlignment="1">
      <alignment horizontal="center" vertical="center" wrapText="1"/>
    </xf>
    <xf numFmtId="0" fontId="6" fillId="2" borderId="1" xfId="0" applyFont="1" applyFill="1" applyBorder="1" applyAlignment="1">
      <alignment horizontal="justify" vertical="center" wrapText="1"/>
    </xf>
    <xf numFmtId="0" fontId="5" fillId="2" borderId="4" xfId="0" applyFont="1" applyFill="1" applyBorder="1" applyAlignment="1">
      <alignment vertical="center" wrapText="1"/>
    </xf>
    <xf numFmtId="0" fontId="1" fillId="2" borderId="4" xfId="0" applyFont="1" applyFill="1" applyBorder="1" applyAlignment="1">
      <alignment vertical="center" wrapText="1"/>
    </xf>
    <xf numFmtId="0" fontId="1" fillId="2" borderId="6" xfId="0" applyFont="1" applyFill="1" applyBorder="1" applyAlignment="1">
      <alignment vertical="center" wrapText="1"/>
    </xf>
    <xf numFmtId="0" fontId="1" fillId="3" borderId="1" xfId="0" applyFont="1" applyFill="1" applyBorder="1" applyAlignment="1">
      <alignment horizontal="center" vertical="center" wrapText="1"/>
    </xf>
    <xf numFmtId="0" fontId="2" fillId="4" borderId="1" xfId="0" applyFont="1" applyFill="1" applyBorder="1" applyAlignment="1">
      <alignment horizontal="center" vertical="center" wrapText="1"/>
    </xf>
    <xf numFmtId="1" fontId="2" fillId="4" borderId="4" xfId="0" applyNumberFormat="1" applyFont="1" applyFill="1" applyBorder="1" applyAlignment="1">
      <alignment horizontal="center" vertical="center" wrapText="1"/>
    </xf>
    <xf numFmtId="164" fontId="12" fillId="4" borderId="1" xfId="0" applyNumberFormat="1" applyFont="1" applyFill="1" applyBorder="1" applyAlignment="1">
      <alignment horizontal="center" vertical="center" wrapText="1"/>
    </xf>
    <xf numFmtId="0" fontId="0" fillId="0" borderId="0" xfId="0" applyFill="1"/>
    <xf numFmtId="0" fontId="14" fillId="0" borderId="7" xfId="0" applyFont="1" applyBorder="1" applyAlignment="1">
      <alignment horizontal="center"/>
    </xf>
    <xf numFmtId="0" fontId="2" fillId="0" borderId="0" xfId="0" applyFont="1" applyFill="1" applyBorder="1" applyAlignment="1">
      <alignment horizontal="center" vertical="center" wrapText="1"/>
    </xf>
    <xf numFmtId="0" fontId="1" fillId="5" borderId="1" xfId="0" applyFont="1" applyFill="1" applyBorder="1" applyAlignment="1">
      <alignment horizontal="justify" vertical="center" wrapText="1"/>
    </xf>
    <xf numFmtId="0" fontId="10" fillId="5" borderId="1" xfId="0" applyFont="1" applyFill="1" applyBorder="1" applyAlignment="1">
      <alignment horizontal="center" vertical="center" wrapText="1"/>
    </xf>
    <xf numFmtId="164" fontId="10" fillId="5" borderId="1" xfId="0" applyNumberFormat="1" applyFont="1" applyFill="1" applyBorder="1" applyAlignment="1">
      <alignment horizontal="center" vertical="center" wrapText="1"/>
    </xf>
    <xf numFmtId="0" fontId="2" fillId="6" borderId="1" xfId="0" applyFont="1" applyFill="1" applyBorder="1" applyAlignment="1">
      <alignment horizontal="justify" vertical="center" wrapText="1"/>
    </xf>
    <xf numFmtId="0" fontId="1" fillId="6" borderId="1" xfId="0" applyFont="1" applyFill="1" applyBorder="1" applyAlignment="1">
      <alignment horizontal="center" vertical="center" wrapText="1"/>
    </xf>
    <xf numFmtId="164" fontId="1" fillId="6" borderId="1" xfId="0" applyNumberFormat="1" applyFont="1" applyFill="1" applyBorder="1" applyAlignment="1">
      <alignment horizontal="center" vertical="center" wrapText="1"/>
    </xf>
    <xf numFmtId="164" fontId="11" fillId="6" borderId="1" xfId="0" applyNumberFormat="1" applyFont="1" applyFill="1" applyBorder="1" applyAlignment="1">
      <alignment horizontal="center" vertical="center" wrapText="1"/>
    </xf>
    <xf numFmtId="0" fontId="7" fillId="6" borderId="1" xfId="0" applyFont="1" applyFill="1" applyBorder="1" applyAlignment="1">
      <alignment horizontal="justify" vertical="center" wrapText="1"/>
    </xf>
    <xf numFmtId="0" fontId="2" fillId="6" borderId="4" xfId="0" applyFont="1" applyFill="1" applyBorder="1" applyAlignment="1">
      <alignment vertical="center" wrapText="1"/>
    </xf>
    <xf numFmtId="0" fontId="1" fillId="5" borderId="4" xfId="0" applyFont="1" applyFill="1" applyBorder="1" applyAlignment="1">
      <alignment vertical="center" wrapText="1"/>
    </xf>
    <xf numFmtId="0" fontId="3" fillId="0" borderId="0" xfId="0" applyFont="1" applyAlignment="1">
      <alignment vertical="center"/>
    </xf>
    <xf numFmtId="0" fontId="13" fillId="0" borderId="0" xfId="0" applyFont="1" applyAlignment="1">
      <alignment vertical="center"/>
    </xf>
    <xf numFmtId="0" fontId="8" fillId="0" borderId="0" xfId="0" applyFont="1" applyAlignment="1">
      <alignment horizontal="left" vertical="center"/>
    </xf>
    <xf numFmtId="0" fontId="14" fillId="0" borderId="7" xfId="0" applyFont="1" applyFill="1" applyBorder="1" applyAlignment="1">
      <alignment horizontal="center"/>
    </xf>
    <xf numFmtId="0" fontId="4" fillId="0" borderId="1" xfId="0" applyFont="1" applyFill="1" applyBorder="1" applyAlignment="1">
      <alignment horizontal="center" vertical="center" wrapText="1"/>
    </xf>
    <xf numFmtId="1" fontId="2" fillId="0" borderId="4" xfId="0" applyNumberFormat="1" applyFont="1" applyFill="1" applyBorder="1" applyAlignment="1">
      <alignment horizontal="center" vertical="center" wrapText="1"/>
    </xf>
    <xf numFmtId="0" fontId="3" fillId="0" borderId="0" xfId="0" applyFont="1" applyFill="1" applyAlignment="1">
      <alignment vertical="center"/>
    </xf>
    <xf numFmtId="0" fontId="13" fillId="0" borderId="0" xfId="0" applyFont="1" applyFill="1" applyAlignment="1">
      <alignment vertical="center"/>
    </xf>
    <xf numFmtId="0" fontId="1" fillId="5" borderId="1" xfId="0" applyFont="1" applyFill="1" applyBorder="1" applyAlignment="1">
      <alignment horizontal="center" vertical="center" wrapText="1"/>
    </xf>
    <xf numFmtId="0" fontId="1" fillId="7" borderId="1" xfId="0" applyFont="1" applyFill="1" applyBorder="1" applyAlignment="1">
      <alignment horizontal="center" vertical="center" wrapText="1"/>
    </xf>
    <xf numFmtId="0" fontId="2" fillId="7" borderId="1" xfId="0" applyFont="1" applyFill="1" applyBorder="1" applyAlignment="1">
      <alignment horizontal="center" vertical="center" wrapText="1"/>
    </xf>
    <xf numFmtId="0" fontId="2" fillId="7" borderId="2" xfId="0" applyFont="1" applyFill="1" applyBorder="1" applyAlignment="1">
      <alignment horizontal="center" vertical="center" wrapText="1"/>
    </xf>
    <xf numFmtId="164" fontId="2" fillId="7" borderId="1" xfId="0" applyNumberFormat="1" applyFont="1" applyFill="1" applyBorder="1" applyAlignment="1">
      <alignment horizontal="center" vertical="center" wrapText="1"/>
    </xf>
    <xf numFmtId="0" fontId="1" fillId="6" borderId="6" xfId="0" applyFont="1" applyFill="1" applyBorder="1" applyAlignment="1">
      <alignment horizontal="center" vertical="center" wrapText="1"/>
    </xf>
    <xf numFmtId="0" fontId="18" fillId="6" borderId="6" xfId="0" applyFont="1" applyFill="1" applyBorder="1" applyAlignment="1">
      <alignment horizontal="center" vertical="center" wrapText="1"/>
    </xf>
    <xf numFmtId="0" fontId="18" fillId="5" borderId="1" xfId="0" applyFont="1" applyFill="1" applyBorder="1" applyAlignment="1">
      <alignment horizontal="center" vertical="center"/>
    </xf>
    <xf numFmtId="0" fontId="18" fillId="6" borderId="1" xfId="0" applyFont="1" applyFill="1" applyBorder="1" applyAlignment="1">
      <alignment horizontal="center" vertical="center"/>
    </xf>
    <xf numFmtId="0" fontId="10" fillId="0" borderId="7" xfId="0" applyFont="1" applyBorder="1" applyAlignment="1">
      <alignment horizontal="center"/>
    </xf>
    <xf numFmtId="0" fontId="7" fillId="0" borderId="0" xfId="0" applyFont="1"/>
    <xf numFmtId="0" fontId="5" fillId="2" borderId="1" xfId="0" applyFont="1" applyFill="1" applyBorder="1" applyAlignment="1">
      <alignment horizontal="center" vertical="center" wrapText="1"/>
    </xf>
    <xf numFmtId="0" fontId="5" fillId="2" borderId="6" xfId="0" applyFont="1" applyFill="1" applyBorder="1" applyAlignment="1">
      <alignment horizontal="center" vertical="center" wrapText="1"/>
    </xf>
    <xf numFmtId="10" fontId="1" fillId="3" borderId="1" xfId="0" applyNumberFormat="1" applyFont="1" applyFill="1" applyBorder="1" applyAlignment="1">
      <alignment horizontal="center" vertical="center" wrapText="1"/>
    </xf>
    <xf numFmtId="0" fontId="1" fillId="8" borderId="1" xfId="0" applyFont="1" applyFill="1" applyBorder="1" applyAlignment="1">
      <alignment horizontal="center" vertical="center" wrapText="1"/>
    </xf>
    <xf numFmtId="1" fontId="2" fillId="8" borderId="4" xfId="0" applyNumberFormat="1" applyFont="1" applyFill="1" applyBorder="1" applyAlignment="1">
      <alignment horizontal="center" vertical="center" wrapText="1"/>
    </xf>
    <xf numFmtId="1" fontId="1" fillId="8" borderId="1" xfId="0" applyNumberFormat="1" applyFont="1" applyFill="1" applyBorder="1" applyAlignment="1">
      <alignment horizontal="center" vertical="center" wrapText="1"/>
    </xf>
    <xf numFmtId="49" fontId="5" fillId="2" borderId="1" xfId="0" applyNumberFormat="1" applyFont="1" applyFill="1" applyBorder="1" applyAlignment="1">
      <alignment horizontal="left" vertical="center" wrapText="1"/>
    </xf>
    <xf numFmtId="1" fontId="1" fillId="6" borderId="1" xfId="0" applyNumberFormat="1" applyFont="1" applyFill="1" applyBorder="1" applyAlignment="1">
      <alignment horizontal="center" vertical="center" wrapText="1"/>
    </xf>
    <xf numFmtId="0" fontId="19" fillId="2" borderId="4" xfId="0" applyFont="1" applyFill="1" applyBorder="1" applyAlignment="1">
      <alignment vertical="center" wrapText="1"/>
    </xf>
    <xf numFmtId="0" fontId="19" fillId="2" borderId="1" xfId="0" applyFont="1" applyFill="1" applyBorder="1" applyAlignment="1">
      <alignment horizontal="center" vertical="center" wrapText="1"/>
    </xf>
    <xf numFmtId="165" fontId="1" fillId="3" borderId="1" xfId="0" applyNumberFormat="1" applyFont="1" applyFill="1" applyBorder="1" applyAlignment="1">
      <alignment horizontal="center" vertical="center" wrapText="1"/>
    </xf>
    <xf numFmtId="49" fontId="5" fillId="2" borderId="1" xfId="0" applyNumberFormat="1" applyFont="1" applyFill="1" applyBorder="1" applyAlignment="1">
      <alignment horizontal="center" vertical="center" wrapText="1"/>
    </xf>
    <xf numFmtId="0" fontId="20" fillId="0" borderId="0" xfId="0" applyFont="1"/>
    <xf numFmtId="0" fontId="16" fillId="0" borderId="0" xfId="0" applyFont="1"/>
    <xf numFmtId="0" fontId="20" fillId="0" borderId="0" xfId="0" applyFont="1" applyFill="1"/>
    <xf numFmtId="0" fontId="22" fillId="0" borderId="0" xfId="0" applyFont="1"/>
    <xf numFmtId="0" fontId="9" fillId="0" borderId="0" xfId="0" applyFont="1" applyAlignment="1">
      <alignment horizontal="center" vertical="center"/>
    </xf>
    <xf numFmtId="0" fontId="18" fillId="0" borderId="0" xfId="0" applyFont="1" applyAlignment="1">
      <alignment horizontal="center"/>
    </xf>
    <xf numFmtId="0" fontId="18" fillId="0" borderId="0" xfId="0" applyFont="1" applyAlignment="1">
      <alignment horizontal="center" vertical="center" wrapText="1"/>
    </xf>
    <xf numFmtId="0" fontId="22" fillId="0" borderId="0" xfId="0" applyFont="1" applyAlignment="1">
      <alignment wrapText="1"/>
    </xf>
    <xf numFmtId="0" fontId="16" fillId="0" borderId="0" xfId="0" applyFont="1" applyAlignment="1">
      <alignment horizontal="center" wrapText="1"/>
    </xf>
    <xf numFmtId="0" fontId="17" fillId="0" borderId="0" xfId="0" applyFont="1" applyAlignment="1">
      <alignment horizontal="center" vertical="center" wrapText="1"/>
    </xf>
    <xf numFmtId="0" fontId="0" fillId="0" borderId="0" xfId="0" applyAlignment="1">
      <alignment horizontal="center" vertical="center"/>
    </xf>
    <xf numFmtId="0" fontId="17" fillId="0" borderId="0" xfId="0" applyFont="1" applyAlignment="1">
      <alignment horizontal="center" wrapText="1"/>
    </xf>
    <xf numFmtId="0" fontId="7" fillId="0" borderId="0" xfId="0" applyFont="1" applyAlignment="1">
      <alignment horizontal="center" vertical="center" wrapText="1"/>
    </xf>
    <xf numFmtId="0" fontId="22" fillId="0" borderId="0" xfId="0" applyFont="1" applyAlignment="1">
      <alignment horizontal="center" vertical="center" wrapText="1"/>
    </xf>
    <xf numFmtId="0" fontId="23" fillId="0" borderId="0" xfId="0" applyFont="1" applyAlignment="1">
      <alignment horizontal="center" vertical="center" wrapText="1"/>
    </xf>
    <xf numFmtId="0" fontId="23" fillId="0" borderId="0" xfId="0" applyFont="1" applyAlignment="1">
      <alignment horizontal="center" vertical="center"/>
    </xf>
    <xf numFmtId="0" fontId="1" fillId="2" borderId="2"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3" fillId="2" borderId="5" xfId="0" applyFont="1" applyFill="1" applyBorder="1" applyAlignment="1">
      <alignment horizontal="center" vertical="center" wrapText="1"/>
    </xf>
    <xf numFmtId="0" fontId="3" fillId="2" borderId="6" xfId="0" applyFont="1" applyFill="1" applyBorder="1" applyAlignment="1">
      <alignment horizontal="center" vertical="center" wrapText="1"/>
    </xf>
    <xf numFmtId="0" fontId="1" fillId="3" borderId="4" xfId="0" applyFont="1" applyFill="1" applyBorder="1" applyAlignment="1">
      <alignment horizontal="center" vertical="center" wrapText="1"/>
    </xf>
    <xf numFmtId="0" fontId="1" fillId="3" borderId="6" xfId="0" applyFont="1" applyFill="1" applyBorder="1" applyAlignment="1">
      <alignment horizontal="center" vertical="center" wrapText="1"/>
    </xf>
    <xf numFmtId="0" fontId="8" fillId="0" borderId="0" xfId="0" applyFont="1" applyAlignment="1">
      <alignment horizontal="left" vertical="center"/>
    </xf>
  </cellXfs>
  <cellStyles count="1">
    <cellStyle name="Normal" xfId="0" builtinId="0"/>
  </cellStyles>
  <dxfs count="0"/>
  <tableStyles count="0" defaultTableStyle="TableStyleMedium2" defaultPivotStyle="PivotStyleLight16"/>
  <colors>
    <mruColors>
      <color rgb="FF66FFFF"/>
      <color rgb="FFFFFF99"/>
      <color rgb="FFFFCCFF"/>
      <color rgb="FFFFFF00"/>
      <color rgb="FFCCFFFF"/>
      <color rgb="FF99FF99"/>
      <color rgb="FFFF99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0</xdr:col>
      <xdr:colOff>1524000</xdr:colOff>
      <xdr:row>3</xdr:row>
      <xdr:rowOff>55284</xdr:rowOff>
    </xdr:from>
    <xdr:to>
      <xdr:col>1</xdr:col>
      <xdr:colOff>485588</xdr:colOff>
      <xdr:row>3</xdr:row>
      <xdr:rowOff>55284</xdr:rowOff>
    </xdr:to>
    <xdr:cxnSp macro="">
      <xdr:nvCxnSpPr>
        <xdr:cNvPr id="8" name="Straight Connector 7"/>
        <xdr:cNvCxnSpPr/>
      </xdr:nvCxnSpPr>
      <xdr:spPr>
        <a:xfrm>
          <a:off x="1524000" y="702984"/>
          <a:ext cx="160953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241681</xdr:colOff>
      <xdr:row>2</xdr:row>
      <xdr:rowOff>57150</xdr:rowOff>
    </xdr:from>
    <xdr:to>
      <xdr:col>8</xdr:col>
      <xdr:colOff>575235</xdr:colOff>
      <xdr:row>2</xdr:row>
      <xdr:rowOff>57150</xdr:rowOff>
    </xdr:to>
    <xdr:cxnSp macro="">
      <xdr:nvCxnSpPr>
        <xdr:cNvPr id="10" name="Straight Connector 9"/>
        <xdr:cNvCxnSpPr/>
      </xdr:nvCxnSpPr>
      <xdr:spPr>
        <a:xfrm>
          <a:off x="6262975" y="475503"/>
          <a:ext cx="1581142"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86"/>
  <sheetViews>
    <sheetView tabSelected="1" topLeftCell="A67" zoomScale="85" zoomScaleNormal="85" workbookViewId="0">
      <selection activeCell="E50" sqref="E50"/>
    </sheetView>
  </sheetViews>
  <sheetFormatPr defaultRowHeight="15.75" x14ac:dyDescent="0.25"/>
  <cols>
    <col min="1" max="1" width="41.85546875" customWidth="1"/>
    <col min="2" max="2" width="7.42578125" customWidth="1"/>
    <col min="3" max="3" width="7.42578125" hidden="1" customWidth="1"/>
    <col min="4" max="4" width="8" style="16" customWidth="1"/>
    <col min="5" max="5" width="13.140625" style="16" customWidth="1"/>
    <col min="6" max="6" width="24.42578125" customWidth="1"/>
    <col min="7" max="7" width="9.28515625" hidden="1" customWidth="1"/>
    <col min="8" max="8" width="8.5703125" customWidth="1"/>
    <col min="9" max="9" width="13.140625" customWidth="1"/>
    <col min="10" max="10" width="23.5703125" style="47" customWidth="1"/>
  </cols>
  <sheetData>
    <row r="1" spans="1:13" ht="16.5" x14ac:dyDescent="0.25">
      <c r="A1" s="68" t="s">
        <v>119</v>
      </c>
      <c r="B1" s="68"/>
      <c r="C1" s="68"/>
      <c r="D1" s="68"/>
      <c r="E1" s="68"/>
      <c r="F1" s="69" t="s">
        <v>120</v>
      </c>
      <c r="G1" s="70"/>
      <c r="H1" s="70"/>
      <c r="I1" s="70"/>
      <c r="J1" s="70"/>
    </row>
    <row r="2" spans="1:13" ht="16.5" x14ac:dyDescent="0.25">
      <c r="A2" s="68" t="s">
        <v>121</v>
      </c>
      <c r="B2" s="68"/>
      <c r="C2" s="68"/>
      <c r="D2" s="68"/>
      <c r="E2" s="68"/>
      <c r="F2" s="69" t="s">
        <v>122</v>
      </c>
      <c r="G2" s="70"/>
      <c r="H2" s="70"/>
      <c r="I2" s="70"/>
      <c r="J2" s="70"/>
    </row>
    <row r="3" spans="1:13" ht="17.25" x14ac:dyDescent="0.3">
      <c r="A3" s="71" t="s">
        <v>123</v>
      </c>
      <c r="B3" s="71"/>
      <c r="C3" s="71"/>
      <c r="D3" s="71"/>
      <c r="E3" s="71"/>
      <c r="F3" s="60"/>
      <c r="G3" s="60"/>
      <c r="H3" s="60"/>
      <c r="I3" s="60"/>
      <c r="J3" s="61"/>
    </row>
    <row r="4" spans="1:13" ht="17.100000000000001" x14ac:dyDescent="0.4">
      <c r="A4" s="60"/>
      <c r="B4" s="60"/>
      <c r="C4" s="60"/>
      <c r="D4" s="62"/>
      <c r="E4" s="62"/>
      <c r="F4" s="60"/>
      <c r="G4" s="60"/>
      <c r="H4" s="60"/>
      <c r="I4" s="60"/>
      <c r="J4" s="61"/>
    </row>
    <row r="5" spans="1:13" ht="18.75" x14ac:dyDescent="0.25">
      <c r="A5" s="64" t="s">
        <v>59</v>
      </c>
      <c r="B5" s="64"/>
      <c r="C5" s="64"/>
      <c r="D5" s="64"/>
      <c r="E5" s="64"/>
      <c r="F5" s="64"/>
      <c r="G5" s="64"/>
      <c r="H5" s="64"/>
      <c r="I5" s="64"/>
      <c r="J5" s="64"/>
    </row>
    <row r="6" spans="1:13" ht="18.75" x14ac:dyDescent="0.25">
      <c r="A6" s="64" t="s">
        <v>128</v>
      </c>
      <c r="B6" s="64"/>
      <c r="C6" s="64"/>
      <c r="D6" s="64"/>
      <c r="E6" s="64"/>
      <c r="F6" s="64"/>
      <c r="G6" s="64"/>
      <c r="H6" s="64"/>
      <c r="I6" s="64"/>
      <c r="J6" s="64"/>
    </row>
    <row r="7" spans="1:13" ht="16.5" x14ac:dyDescent="0.25">
      <c r="A7" s="83" t="s">
        <v>104</v>
      </c>
      <c r="B7" s="83"/>
      <c r="C7" s="83"/>
      <c r="D7" s="83"/>
      <c r="E7" s="83"/>
      <c r="F7" s="83"/>
      <c r="G7" s="83"/>
      <c r="H7" s="83"/>
      <c r="I7" s="83"/>
      <c r="J7" s="83"/>
    </row>
    <row r="8" spans="1:13" ht="16.5" x14ac:dyDescent="0.25">
      <c r="A8" s="83" t="s">
        <v>96</v>
      </c>
      <c r="B8" s="83"/>
      <c r="C8" s="83"/>
      <c r="D8" s="83"/>
      <c r="E8" s="83"/>
      <c r="F8" s="83"/>
      <c r="G8" s="83"/>
      <c r="H8" s="83"/>
      <c r="I8" s="83"/>
      <c r="J8" s="83"/>
    </row>
    <row r="9" spans="1:13" ht="16.5" x14ac:dyDescent="0.25">
      <c r="A9" s="83" t="s">
        <v>77</v>
      </c>
      <c r="B9" s="83"/>
      <c r="C9" s="83"/>
      <c r="D9" s="83"/>
      <c r="E9" s="83"/>
      <c r="F9" s="83"/>
      <c r="G9" s="83"/>
      <c r="H9" s="83"/>
      <c r="I9" s="83"/>
      <c r="J9" s="83"/>
    </row>
    <row r="10" spans="1:13" ht="20.45" customHeight="1" x14ac:dyDescent="0.25">
      <c r="A10" s="31" t="s">
        <v>76</v>
      </c>
      <c r="B10" s="31"/>
      <c r="C10" s="31"/>
      <c r="D10" s="31"/>
      <c r="E10" s="31"/>
      <c r="F10" s="31"/>
      <c r="G10" s="31"/>
      <c r="H10" s="31"/>
      <c r="I10" s="31"/>
      <c r="J10" s="31"/>
    </row>
    <row r="11" spans="1:13" ht="9.6" customHeight="1" thickBot="1" x14ac:dyDescent="0.6">
      <c r="B11" s="17"/>
      <c r="C11" s="17"/>
      <c r="D11" s="32"/>
      <c r="E11" s="32"/>
      <c r="F11" s="17"/>
      <c r="G11" s="17"/>
      <c r="H11" s="17"/>
      <c r="I11" s="17"/>
      <c r="J11" s="46"/>
    </row>
    <row r="12" spans="1:13" ht="17.45" customHeight="1" thickBot="1" x14ac:dyDescent="0.3">
      <c r="A12" s="76" t="s">
        <v>0</v>
      </c>
      <c r="B12" s="76" t="s">
        <v>1</v>
      </c>
      <c r="C12" s="76" t="s">
        <v>1</v>
      </c>
      <c r="D12" s="78" t="s">
        <v>2</v>
      </c>
      <c r="E12" s="79"/>
      <c r="F12" s="80"/>
      <c r="G12" s="78" t="s">
        <v>3</v>
      </c>
      <c r="H12" s="79"/>
      <c r="I12" s="79"/>
      <c r="J12" s="80"/>
      <c r="M12" s="18"/>
    </row>
    <row r="13" spans="1:13" ht="158.25" thickBot="1" x14ac:dyDescent="0.3">
      <c r="A13" s="77"/>
      <c r="B13" s="77"/>
      <c r="C13" s="77"/>
      <c r="D13" s="33" t="s">
        <v>69</v>
      </c>
      <c r="E13" s="33" t="s">
        <v>72</v>
      </c>
      <c r="F13" s="1" t="s">
        <v>74</v>
      </c>
      <c r="G13" s="1" t="s">
        <v>70</v>
      </c>
      <c r="H13" s="1" t="s">
        <v>71</v>
      </c>
      <c r="I13" s="2" t="s">
        <v>73</v>
      </c>
      <c r="J13" s="1" t="s">
        <v>75</v>
      </c>
      <c r="M13" s="18"/>
    </row>
    <row r="14" spans="1:13" s="16" customFormat="1" ht="16.5" thickBot="1" x14ac:dyDescent="0.3">
      <c r="A14" s="19" t="s">
        <v>4</v>
      </c>
      <c r="B14" s="20">
        <f>SUM(B15,B22,B25)</f>
        <v>20</v>
      </c>
      <c r="C14" s="20">
        <f>SUM(C15,C22,C25)</f>
        <v>20</v>
      </c>
      <c r="D14" s="20">
        <f>SUM(D15,D22,D25)</f>
        <v>18</v>
      </c>
      <c r="E14" s="21">
        <f>(D14/B14)</f>
        <v>0.9</v>
      </c>
      <c r="F14" s="37" t="str">
        <f>IF(E14&gt;=0.5,"Đạt","Không đạt")</f>
        <v>Đạt</v>
      </c>
      <c r="G14" s="20">
        <f>SUM(G15,G22,G25)</f>
        <v>18</v>
      </c>
      <c r="H14" s="20">
        <f>SUM(H15,H22,H25)</f>
        <v>18</v>
      </c>
      <c r="I14" s="21">
        <f t="shared" ref="I14:I45" si="0">(H14/B14)</f>
        <v>0.9</v>
      </c>
      <c r="J14" s="37" t="str">
        <f>IF(I14&gt;=0.5,"Đạt","Không đạt")</f>
        <v>Đạt</v>
      </c>
    </row>
    <row r="15" spans="1:13" s="16" customFormat="1" ht="16.5" thickBot="1" x14ac:dyDescent="0.3">
      <c r="A15" s="22" t="s">
        <v>5</v>
      </c>
      <c r="B15" s="23">
        <f>SUM(B16:B21)</f>
        <v>12</v>
      </c>
      <c r="C15" s="23">
        <f>SUM(C16:C21)</f>
        <v>12</v>
      </c>
      <c r="D15" s="23">
        <f>SUM(D16:D21)</f>
        <v>10</v>
      </c>
      <c r="E15" s="24">
        <f>(D15/B15)</f>
        <v>0.83333333333333337</v>
      </c>
      <c r="F15" s="23" t="str">
        <f>IF(E15&gt;=0.5,"Đạt"," Không đạt")</f>
        <v>Đạt</v>
      </c>
      <c r="G15" s="23">
        <f>SUM(G16:G21)</f>
        <v>10</v>
      </c>
      <c r="H15" s="23">
        <f>SUM(H16:H21)</f>
        <v>10</v>
      </c>
      <c r="I15" s="25">
        <f t="shared" si="0"/>
        <v>0.83333333333333337</v>
      </c>
      <c r="J15" s="23" t="str">
        <f>IF(I15&gt;=0.5,"Đạt","Không đạt")</f>
        <v>Đạt</v>
      </c>
    </row>
    <row r="16" spans="1:13" ht="100.5" thickBot="1" x14ac:dyDescent="0.3">
      <c r="A16" s="4" t="s">
        <v>6</v>
      </c>
      <c r="B16" s="39">
        <v>2</v>
      </c>
      <c r="C16" s="3">
        <v>2</v>
      </c>
      <c r="D16" s="34">
        <v>2</v>
      </c>
      <c r="E16" s="41">
        <f>(D16/B16)</f>
        <v>1</v>
      </c>
      <c r="F16" s="54" t="s">
        <v>135</v>
      </c>
      <c r="G16" s="52">
        <v>2</v>
      </c>
      <c r="H16" s="14">
        <v>2</v>
      </c>
      <c r="I16" s="15">
        <f t="shared" si="0"/>
        <v>1</v>
      </c>
      <c r="J16" s="54" t="s">
        <v>135</v>
      </c>
    </row>
    <row r="17" spans="1:10" ht="60.75" thickBot="1" x14ac:dyDescent="0.3">
      <c r="A17" s="6" t="s">
        <v>7</v>
      </c>
      <c r="B17" s="39">
        <v>2</v>
      </c>
      <c r="C17" s="3">
        <v>2</v>
      </c>
      <c r="D17" s="34">
        <v>2</v>
      </c>
      <c r="E17" s="41">
        <f t="shared" ref="E17:E21" si="1">(D17/B17)</f>
        <v>1</v>
      </c>
      <c r="F17" s="54" t="s">
        <v>97</v>
      </c>
      <c r="G17" s="52">
        <v>2</v>
      </c>
      <c r="H17" s="14">
        <v>2</v>
      </c>
      <c r="I17" s="15">
        <f t="shared" si="0"/>
        <v>1</v>
      </c>
      <c r="J17" s="54" t="s">
        <v>109</v>
      </c>
    </row>
    <row r="18" spans="1:10" ht="96.75" thickBot="1" x14ac:dyDescent="0.3">
      <c r="A18" s="6" t="s">
        <v>8</v>
      </c>
      <c r="B18" s="39">
        <v>2</v>
      </c>
      <c r="C18" s="3">
        <v>2</v>
      </c>
      <c r="D18" s="34">
        <v>2</v>
      </c>
      <c r="E18" s="41">
        <f t="shared" si="1"/>
        <v>1</v>
      </c>
      <c r="F18" s="54" t="s">
        <v>97</v>
      </c>
      <c r="G18" s="52">
        <v>2</v>
      </c>
      <c r="H18" s="14">
        <v>2</v>
      </c>
      <c r="I18" s="15">
        <f t="shared" si="0"/>
        <v>1</v>
      </c>
      <c r="J18" s="54" t="s">
        <v>110</v>
      </c>
    </row>
    <row r="19" spans="1:10" ht="72.75" thickBot="1" x14ac:dyDescent="0.3">
      <c r="A19" s="6" t="s">
        <v>9</v>
      </c>
      <c r="B19" s="39">
        <v>2</v>
      </c>
      <c r="C19" s="3">
        <v>2</v>
      </c>
      <c r="D19" s="34">
        <v>2</v>
      </c>
      <c r="E19" s="41">
        <f t="shared" si="1"/>
        <v>1</v>
      </c>
      <c r="F19" s="54" t="s">
        <v>98</v>
      </c>
      <c r="G19" s="52">
        <v>2</v>
      </c>
      <c r="H19" s="14">
        <v>2</v>
      </c>
      <c r="I19" s="15">
        <f t="shared" si="0"/>
        <v>1</v>
      </c>
      <c r="J19" s="54" t="s">
        <v>111</v>
      </c>
    </row>
    <row r="20" spans="1:10" ht="24.75" thickBot="1" x14ac:dyDescent="0.3">
      <c r="A20" s="6" t="s">
        <v>10</v>
      </c>
      <c r="B20" s="39">
        <v>2</v>
      </c>
      <c r="C20" s="3">
        <v>2</v>
      </c>
      <c r="D20" s="34">
        <v>2</v>
      </c>
      <c r="E20" s="41">
        <f t="shared" si="1"/>
        <v>1</v>
      </c>
      <c r="F20" s="54" t="s">
        <v>108</v>
      </c>
      <c r="G20" s="52">
        <v>2</v>
      </c>
      <c r="H20" s="14">
        <v>2</v>
      </c>
      <c r="I20" s="15">
        <f t="shared" si="0"/>
        <v>1</v>
      </c>
      <c r="J20" s="54" t="s">
        <v>107</v>
      </c>
    </row>
    <row r="21" spans="1:10" ht="24.75" thickBot="1" x14ac:dyDescent="0.3">
      <c r="A21" s="6" t="s">
        <v>11</v>
      </c>
      <c r="B21" s="39">
        <v>2</v>
      </c>
      <c r="C21" s="3">
        <v>2</v>
      </c>
      <c r="D21" s="34"/>
      <c r="E21" s="41">
        <f t="shared" si="1"/>
        <v>0</v>
      </c>
      <c r="F21" s="48"/>
      <c r="G21" s="52">
        <v>0</v>
      </c>
      <c r="H21" s="14">
        <v>0</v>
      </c>
      <c r="I21" s="15">
        <f t="shared" si="0"/>
        <v>0</v>
      </c>
      <c r="J21" s="49"/>
    </row>
    <row r="22" spans="1:10" s="16" customFormat="1" ht="16.5" thickBot="1" x14ac:dyDescent="0.3">
      <c r="A22" s="22" t="s">
        <v>12</v>
      </c>
      <c r="B22" s="23">
        <f>SUM(B23:B24)</f>
        <v>4</v>
      </c>
      <c r="C22" s="23">
        <f>SUM(C23:C24)</f>
        <v>4</v>
      </c>
      <c r="D22" s="23">
        <f>SUM(D23:D24)</f>
        <v>4</v>
      </c>
      <c r="E22" s="24">
        <f>(D22/B22)</f>
        <v>1</v>
      </c>
      <c r="F22" s="23" t="str">
        <f>IF(E22&gt;=0.5,"Đạt","Không đạt")</f>
        <v>Đạt</v>
      </c>
      <c r="G22" s="23">
        <f>SUM(G23:G24)</f>
        <v>4</v>
      </c>
      <c r="H22" s="23">
        <f>SUM(H23:H24)</f>
        <v>4</v>
      </c>
      <c r="I22" s="25">
        <f>(H22/B22)</f>
        <v>1</v>
      </c>
      <c r="J22" s="42" t="str">
        <f>IF(I22&gt;=0.5,"Đạt","Không đạt")</f>
        <v>Đạt</v>
      </c>
    </row>
    <row r="23" spans="1:10" ht="168.75" thickBot="1" x14ac:dyDescent="0.3">
      <c r="A23" s="6" t="s">
        <v>68</v>
      </c>
      <c r="B23" s="40">
        <v>2</v>
      </c>
      <c r="C23" s="7">
        <v>2</v>
      </c>
      <c r="D23" s="34">
        <v>2</v>
      </c>
      <c r="E23" s="41">
        <f t="shared" ref="E23:E24" si="2">(D23/B23)</f>
        <v>1</v>
      </c>
      <c r="F23" s="54" t="s">
        <v>105</v>
      </c>
      <c r="G23" s="52">
        <v>2</v>
      </c>
      <c r="H23" s="14">
        <v>2</v>
      </c>
      <c r="I23" s="15">
        <f t="shared" si="0"/>
        <v>1</v>
      </c>
      <c r="J23" s="54" t="s">
        <v>105</v>
      </c>
    </row>
    <row r="24" spans="1:10" ht="40.5" thickBot="1" x14ac:dyDescent="0.3">
      <c r="A24" s="4" t="s">
        <v>13</v>
      </c>
      <c r="B24" s="39">
        <v>2</v>
      </c>
      <c r="C24" s="3">
        <v>2</v>
      </c>
      <c r="D24" s="34">
        <v>2</v>
      </c>
      <c r="E24" s="41">
        <f t="shared" si="2"/>
        <v>1</v>
      </c>
      <c r="F24" s="54" t="s">
        <v>105</v>
      </c>
      <c r="G24" s="52">
        <v>2</v>
      </c>
      <c r="H24" s="14">
        <v>2</v>
      </c>
      <c r="I24" s="15">
        <f t="shared" si="0"/>
        <v>1</v>
      </c>
      <c r="J24" s="54" t="s">
        <v>105</v>
      </c>
    </row>
    <row r="25" spans="1:10" s="16" customFormat="1" ht="16.5" thickBot="1" x14ac:dyDescent="0.3">
      <c r="A25" s="22" t="s">
        <v>14</v>
      </c>
      <c r="B25" s="23">
        <f>SUM(B26:B27)</f>
        <v>4</v>
      </c>
      <c r="C25" s="23">
        <f>SUM(C26:C27)</f>
        <v>4</v>
      </c>
      <c r="D25" s="23">
        <f>SUM(D26:D27)</f>
        <v>4</v>
      </c>
      <c r="E25" s="24">
        <f>(D25/B25)</f>
        <v>1</v>
      </c>
      <c r="F25" s="23" t="str">
        <f>IF(E25&gt;=0.5,"Đạt","Không đạt")</f>
        <v>Đạt</v>
      </c>
      <c r="G25" s="23">
        <f>SUM(G26:G27)</f>
        <v>4</v>
      </c>
      <c r="H25" s="23">
        <f>SUM(H26:H27)</f>
        <v>4</v>
      </c>
      <c r="I25" s="25">
        <f>(H25/B25)</f>
        <v>1</v>
      </c>
      <c r="J25" s="43" t="str">
        <f>IF(I25&gt;=0.5,"Đạt","Không đạt")</f>
        <v>Đạt</v>
      </c>
    </row>
    <row r="26" spans="1:10" ht="60.75" thickBot="1" x14ac:dyDescent="0.3">
      <c r="A26" s="6" t="s">
        <v>15</v>
      </c>
      <c r="B26" s="39">
        <v>2</v>
      </c>
      <c r="C26" s="3">
        <v>2</v>
      </c>
      <c r="D26" s="34">
        <v>2</v>
      </c>
      <c r="E26" s="41">
        <f t="shared" ref="E26:E27" si="3">(D26/B26)</f>
        <v>1</v>
      </c>
      <c r="F26" s="54" t="s">
        <v>99</v>
      </c>
      <c r="G26" s="52">
        <v>2</v>
      </c>
      <c r="H26" s="14">
        <v>2</v>
      </c>
      <c r="I26" s="15">
        <f t="shared" si="0"/>
        <v>1</v>
      </c>
      <c r="J26" s="54" t="s">
        <v>99</v>
      </c>
    </row>
    <row r="27" spans="1:10" ht="48.75" thickBot="1" x14ac:dyDescent="0.3">
      <c r="A27" s="4" t="s">
        <v>16</v>
      </c>
      <c r="B27" s="39">
        <v>2</v>
      </c>
      <c r="C27" s="3">
        <v>2</v>
      </c>
      <c r="D27" s="34">
        <v>2</v>
      </c>
      <c r="E27" s="41">
        <f t="shared" si="3"/>
        <v>1</v>
      </c>
      <c r="F27" s="54" t="s">
        <v>78</v>
      </c>
      <c r="G27" s="52">
        <v>2</v>
      </c>
      <c r="H27" s="14">
        <v>2</v>
      </c>
      <c r="I27" s="15">
        <f t="shared" si="0"/>
        <v>1</v>
      </c>
      <c r="J27" s="54" t="s">
        <v>78</v>
      </c>
    </row>
    <row r="28" spans="1:10" s="16" customFormat="1" ht="16.5" thickBot="1" x14ac:dyDescent="0.3">
      <c r="A28" s="19" t="s">
        <v>95</v>
      </c>
      <c r="B28" s="20">
        <f>SUM(B29,B32,B39,B44,B47,B50,B53,B58,B61)</f>
        <v>52</v>
      </c>
      <c r="C28" s="20">
        <f>SUM(C29,C32,C39,C44,C47,C50,C53,C58,C61)</f>
        <v>52</v>
      </c>
      <c r="D28" s="20">
        <f>SUM(D29,D32,D39,D44,D47,D50,D53,D58,D61)</f>
        <v>46</v>
      </c>
      <c r="E28" s="21">
        <f>(D28/B28)</f>
        <v>0.88461538461538458</v>
      </c>
      <c r="F28" s="37" t="str">
        <f>IF(E28&gt;=0.5,"Đạt","Không đạt")</f>
        <v>Đạt</v>
      </c>
      <c r="G28" s="20">
        <f>SUM(G29,G32,G39,G44,G47,G50,G53,G58,G61)</f>
        <v>45</v>
      </c>
      <c r="H28" s="20">
        <f>SUM(H29,H32,H39,H44,H47,H50,H53,H58,H61)</f>
        <v>45</v>
      </c>
      <c r="I28" s="21">
        <f t="shared" si="0"/>
        <v>0.86538461538461542</v>
      </c>
      <c r="J28" s="44" t="str">
        <f>IF(I28&gt;=0.5,"Đạt","Không đạt")</f>
        <v>Đạt</v>
      </c>
    </row>
    <row r="29" spans="1:10" s="16" customFormat="1" ht="32.25" thickBot="1" x14ac:dyDescent="0.3">
      <c r="A29" s="22" t="s">
        <v>17</v>
      </c>
      <c r="B29" s="23">
        <f>SUM(B30:B31)</f>
        <v>4</v>
      </c>
      <c r="C29" s="23">
        <f>SUM(C30:C31)</f>
        <v>4</v>
      </c>
      <c r="D29" s="23">
        <f>SUM(D30:D31)</f>
        <v>4</v>
      </c>
      <c r="E29" s="24">
        <f>(D29/B29)</f>
        <v>1</v>
      </c>
      <c r="F29" s="23" t="str">
        <f>IF(E29&gt;=0.5,"Đạt","Không đạt")</f>
        <v>Đạt</v>
      </c>
      <c r="G29" s="23">
        <f>SUM(G30:G31)</f>
        <v>4</v>
      </c>
      <c r="H29" s="23">
        <f>SUM(H30:H31)</f>
        <v>4</v>
      </c>
      <c r="I29" s="25">
        <f t="shared" si="0"/>
        <v>1</v>
      </c>
      <c r="J29" s="45" t="str">
        <f>IF(I29&gt;=0.5,"Đạt","Không đạt")</f>
        <v>Đạt</v>
      </c>
    </row>
    <row r="30" spans="1:10" ht="72.75" thickBot="1" x14ac:dyDescent="0.3">
      <c r="A30" s="6" t="s">
        <v>18</v>
      </c>
      <c r="B30" s="39">
        <v>2</v>
      </c>
      <c r="C30" s="3">
        <v>2</v>
      </c>
      <c r="D30" s="34">
        <v>2</v>
      </c>
      <c r="E30" s="41">
        <f t="shared" ref="E30:E31" si="4">(D30/B30)</f>
        <v>1</v>
      </c>
      <c r="F30" s="54" t="s">
        <v>100</v>
      </c>
      <c r="G30" s="52">
        <v>2</v>
      </c>
      <c r="H30" s="14">
        <v>2</v>
      </c>
      <c r="I30" s="15">
        <f t="shared" si="0"/>
        <v>1</v>
      </c>
      <c r="J30" s="54" t="s">
        <v>100</v>
      </c>
    </row>
    <row r="31" spans="1:10" ht="16.5" thickBot="1" x14ac:dyDescent="0.3">
      <c r="A31" s="6" t="s">
        <v>19</v>
      </c>
      <c r="B31" s="39">
        <v>2</v>
      </c>
      <c r="C31" s="3">
        <v>2</v>
      </c>
      <c r="D31" s="34">
        <v>2</v>
      </c>
      <c r="E31" s="41">
        <f t="shared" si="4"/>
        <v>1</v>
      </c>
      <c r="F31" s="54" t="s">
        <v>129</v>
      </c>
      <c r="G31" s="52">
        <v>2</v>
      </c>
      <c r="H31" s="14">
        <v>2</v>
      </c>
      <c r="I31" s="15">
        <f t="shared" si="0"/>
        <v>1</v>
      </c>
      <c r="J31" s="54" t="s">
        <v>129</v>
      </c>
    </row>
    <row r="32" spans="1:10" s="16" customFormat="1" ht="32.25" thickBot="1" x14ac:dyDescent="0.3">
      <c r="A32" s="22" t="s">
        <v>20</v>
      </c>
      <c r="B32" s="23">
        <f>SUM(B33:B38)</f>
        <v>12</v>
      </c>
      <c r="C32" s="23">
        <f>SUM(C33:C38)</f>
        <v>12</v>
      </c>
      <c r="D32" s="23">
        <f>SUM(D33:D38)</f>
        <v>9</v>
      </c>
      <c r="E32" s="24">
        <f>(D32/B32)</f>
        <v>0.75</v>
      </c>
      <c r="F32" s="23" t="str">
        <f>IF(E32&gt;=0.5,"Đạt","Không đạt")</f>
        <v>Đạt</v>
      </c>
      <c r="G32" s="23">
        <f>SUM(G33:G38)</f>
        <v>9</v>
      </c>
      <c r="H32" s="23">
        <f>SUM(H33:H38)</f>
        <v>9</v>
      </c>
      <c r="I32" s="25">
        <f t="shared" si="0"/>
        <v>0.75</v>
      </c>
      <c r="J32" s="45" t="str">
        <f>IF(I32&gt;=0.5,"Đạt","Không đạt")</f>
        <v>Đạt</v>
      </c>
    </row>
    <row r="33" spans="1:10" ht="48.75" thickBot="1" x14ac:dyDescent="0.3">
      <c r="A33" s="8" t="s">
        <v>21</v>
      </c>
      <c r="B33" s="39">
        <v>2</v>
      </c>
      <c r="C33" s="3">
        <v>2</v>
      </c>
      <c r="D33" s="34">
        <v>2</v>
      </c>
      <c r="E33" s="41">
        <f t="shared" ref="E33:E38" si="5">(D33/B33)</f>
        <v>1</v>
      </c>
      <c r="F33" s="54" t="s">
        <v>101</v>
      </c>
      <c r="G33" s="52">
        <v>2</v>
      </c>
      <c r="H33" s="14">
        <v>2</v>
      </c>
      <c r="I33" s="15">
        <f t="shared" si="0"/>
        <v>1</v>
      </c>
      <c r="J33" s="54" t="s">
        <v>112</v>
      </c>
    </row>
    <row r="34" spans="1:10" ht="24.75" thickBot="1" x14ac:dyDescent="0.3">
      <c r="A34" s="6" t="s">
        <v>22</v>
      </c>
      <c r="B34" s="39">
        <v>2</v>
      </c>
      <c r="C34" s="3">
        <v>2</v>
      </c>
      <c r="D34" s="34">
        <v>2</v>
      </c>
      <c r="E34" s="41">
        <f t="shared" si="5"/>
        <v>1</v>
      </c>
      <c r="F34" s="54" t="s">
        <v>79</v>
      </c>
      <c r="G34" s="52">
        <v>2</v>
      </c>
      <c r="H34" s="14">
        <v>2</v>
      </c>
      <c r="I34" s="15">
        <f t="shared" si="0"/>
        <v>1</v>
      </c>
      <c r="J34" s="54" t="s">
        <v>79</v>
      </c>
    </row>
    <row r="35" spans="1:10" ht="36.75" thickBot="1" x14ac:dyDescent="0.3">
      <c r="A35" s="6" t="s">
        <v>23</v>
      </c>
      <c r="B35" s="39">
        <v>2</v>
      </c>
      <c r="C35" s="3">
        <v>2</v>
      </c>
      <c r="D35" s="34">
        <v>2</v>
      </c>
      <c r="E35" s="41">
        <f t="shared" si="5"/>
        <v>1</v>
      </c>
      <c r="F35" s="54" t="s">
        <v>80</v>
      </c>
      <c r="G35" s="52">
        <v>2</v>
      </c>
      <c r="H35" s="14">
        <v>2</v>
      </c>
      <c r="I35" s="15">
        <f t="shared" si="0"/>
        <v>1</v>
      </c>
      <c r="J35" s="54" t="s">
        <v>80</v>
      </c>
    </row>
    <row r="36" spans="1:10" ht="36.75" thickBot="1" x14ac:dyDescent="0.3">
      <c r="A36" s="6" t="s">
        <v>24</v>
      </c>
      <c r="B36" s="39">
        <v>2</v>
      </c>
      <c r="C36" s="3">
        <v>2</v>
      </c>
      <c r="D36" s="34">
        <v>2</v>
      </c>
      <c r="E36" s="41">
        <f t="shared" si="5"/>
        <v>1</v>
      </c>
      <c r="F36" s="54" t="s">
        <v>81</v>
      </c>
      <c r="G36" s="52">
        <v>2</v>
      </c>
      <c r="H36" s="14">
        <v>2</v>
      </c>
      <c r="I36" s="15">
        <f t="shared" si="0"/>
        <v>1</v>
      </c>
      <c r="J36" s="54" t="s">
        <v>81</v>
      </c>
    </row>
    <row r="37" spans="1:10" ht="24.75" thickBot="1" x14ac:dyDescent="0.3">
      <c r="A37" s="6" t="s">
        <v>25</v>
      </c>
      <c r="B37" s="39">
        <v>2</v>
      </c>
      <c r="C37" s="3">
        <v>2</v>
      </c>
      <c r="D37" s="34">
        <v>0</v>
      </c>
      <c r="E37" s="41">
        <f t="shared" si="5"/>
        <v>0</v>
      </c>
      <c r="F37" s="54"/>
      <c r="G37" s="52">
        <v>0</v>
      </c>
      <c r="H37" s="14">
        <v>0</v>
      </c>
      <c r="I37" s="15">
        <f t="shared" si="0"/>
        <v>0</v>
      </c>
      <c r="J37" s="54"/>
    </row>
    <row r="38" spans="1:10" ht="36.75" thickBot="1" x14ac:dyDescent="0.3">
      <c r="A38" s="6" t="s">
        <v>26</v>
      </c>
      <c r="B38" s="39">
        <v>2</v>
      </c>
      <c r="C38" s="3">
        <v>2</v>
      </c>
      <c r="D38" s="34">
        <v>1</v>
      </c>
      <c r="E38" s="41">
        <f t="shared" si="5"/>
        <v>0.5</v>
      </c>
      <c r="F38" s="54" t="s">
        <v>82</v>
      </c>
      <c r="G38" s="52">
        <v>1</v>
      </c>
      <c r="H38" s="14">
        <v>1</v>
      </c>
      <c r="I38" s="15">
        <f t="shared" si="0"/>
        <v>0.5</v>
      </c>
      <c r="J38" s="54" t="s">
        <v>82</v>
      </c>
    </row>
    <row r="39" spans="1:10" s="16" customFormat="1" ht="32.25" thickBot="1" x14ac:dyDescent="0.3">
      <c r="A39" s="22" t="s">
        <v>27</v>
      </c>
      <c r="B39" s="23">
        <v>8</v>
      </c>
      <c r="C39" s="23">
        <f>SUM(C40:C43)</f>
        <v>8</v>
      </c>
      <c r="D39" s="23">
        <f>SUM(D40:D43)</f>
        <v>8</v>
      </c>
      <c r="E39" s="24">
        <f>(D39/B39)</f>
        <v>1</v>
      </c>
      <c r="F39" s="23" t="str">
        <f>IF(E39&gt;=0.5,"Đạt","Không đạt")</f>
        <v>Đạt</v>
      </c>
      <c r="G39" s="23">
        <f>SUM(G40:G43)</f>
        <v>8</v>
      </c>
      <c r="H39" s="23">
        <f>SUM(H40:H43)</f>
        <v>8</v>
      </c>
      <c r="I39" s="25">
        <f t="shared" si="0"/>
        <v>1</v>
      </c>
      <c r="J39" s="45" t="str">
        <f>IF(I39&gt;=0.5,"Đạt","Không đạt")</f>
        <v>Đạt</v>
      </c>
    </row>
    <row r="40" spans="1:10" ht="48.75" thickBot="1" x14ac:dyDescent="0.3">
      <c r="A40" s="6" t="s">
        <v>28</v>
      </c>
      <c r="B40" s="39">
        <v>2</v>
      </c>
      <c r="C40" s="3">
        <v>2</v>
      </c>
      <c r="D40" s="34">
        <v>2</v>
      </c>
      <c r="E40" s="41">
        <f t="shared" ref="E40:E43" si="6">(D40/B40)</f>
        <v>1</v>
      </c>
      <c r="F40" s="54" t="s">
        <v>83</v>
      </c>
      <c r="G40" s="52">
        <v>2</v>
      </c>
      <c r="H40" s="14">
        <v>2</v>
      </c>
      <c r="I40" s="15">
        <f t="shared" si="0"/>
        <v>1</v>
      </c>
      <c r="J40" s="54" t="s">
        <v>83</v>
      </c>
    </row>
    <row r="41" spans="1:10" ht="24.75" thickBot="1" x14ac:dyDescent="0.3">
      <c r="A41" s="6" t="s">
        <v>29</v>
      </c>
      <c r="B41" s="39">
        <v>2</v>
      </c>
      <c r="C41" s="3">
        <v>2</v>
      </c>
      <c r="D41" s="34">
        <v>2</v>
      </c>
      <c r="E41" s="41">
        <f t="shared" si="6"/>
        <v>1</v>
      </c>
      <c r="F41" s="54" t="s">
        <v>84</v>
      </c>
      <c r="G41" s="52">
        <v>2</v>
      </c>
      <c r="H41" s="14">
        <v>2</v>
      </c>
      <c r="I41" s="15">
        <f t="shared" si="0"/>
        <v>1</v>
      </c>
      <c r="J41" s="54" t="s">
        <v>84</v>
      </c>
    </row>
    <row r="42" spans="1:10" ht="60.75" thickBot="1" x14ac:dyDescent="0.3">
      <c r="A42" s="6" t="s">
        <v>30</v>
      </c>
      <c r="B42" s="39">
        <v>2</v>
      </c>
      <c r="C42" s="3">
        <v>2</v>
      </c>
      <c r="D42" s="34">
        <v>2</v>
      </c>
      <c r="E42" s="41">
        <f t="shared" si="6"/>
        <v>1</v>
      </c>
      <c r="F42" s="54" t="s">
        <v>130</v>
      </c>
      <c r="G42" s="52">
        <v>2</v>
      </c>
      <c r="H42" s="14">
        <v>2</v>
      </c>
      <c r="I42" s="15">
        <f t="shared" si="0"/>
        <v>1</v>
      </c>
      <c r="J42" s="54" t="s">
        <v>113</v>
      </c>
    </row>
    <row r="43" spans="1:10" ht="36.75" thickBot="1" x14ac:dyDescent="0.3">
      <c r="A43" s="6" t="s">
        <v>31</v>
      </c>
      <c r="B43" s="39">
        <v>2</v>
      </c>
      <c r="C43" s="3">
        <v>2</v>
      </c>
      <c r="D43" s="34">
        <v>2</v>
      </c>
      <c r="E43" s="41">
        <f t="shared" si="6"/>
        <v>1</v>
      </c>
      <c r="F43" s="54" t="s">
        <v>131</v>
      </c>
      <c r="G43" s="52">
        <v>2</v>
      </c>
      <c r="H43" s="14">
        <v>2</v>
      </c>
      <c r="I43" s="15">
        <f t="shared" si="0"/>
        <v>1</v>
      </c>
      <c r="J43" s="54" t="s">
        <v>114</v>
      </c>
    </row>
    <row r="44" spans="1:10" s="16" customFormat="1" ht="32.25" thickBot="1" x14ac:dyDescent="0.3">
      <c r="A44" s="22" t="s">
        <v>64</v>
      </c>
      <c r="B44" s="23">
        <f>SUM(B45:B46)</f>
        <v>4</v>
      </c>
      <c r="C44" s="23">
        <f>SUM(C45:C46)</f>
        <v>4</v>
      </c>
      <c r="D44" s="23">
        <f>SUM(D45:D46)</f>
        <v>4</v>
      </c>
      <c r="E44" s="24">
        <f>(D44/B44)</f>
        <v>1</v>
      </c>
      <c r="F44" s="23" t="str">
        <f>IF(E44&gt;=0.5,"Đạt","Không đạt")</f>
        <v>Đạt</v>
      </c>
      <c r="G44" s="23">
        <f>SUM(G45:G46)</f>
        <v>4</v>
      </c>
      <c r="H44" s="23">
        <f>SUM(H45:H46)</f>
        <v>4</v>
      </c>
      <c r="I44" s="25">
        <f t="shared" si="0"/>
        <v>1</v>
      </c>
      <c r="J44" s="45" t="str">
        <f>IF(I44&gt;=0.5,"Đạt","Không đạt")</f>
        <v>Đạt</v>
      </c>
    </row>
    <row r="45" spans="1:10" ht="60.75" thickBot="1" x14ac:dyDescent="0.3">
      <c r="A45" s="6" t="s">
        <v>32</v>
      </c>
      <c r="B45" s="39">
        <v>2</v>
      </c>
      <c r="C45" s="3">
        <v>2</v>
      </c>
      <c r="D45" s="34">
        <v>2</v>
      </c>
      <c r="E45" s="41">
        <f t="shared" ref="E45:E46" si="7">(D45/B45)</f>
        <v>1</v>
      </c>
      <c r="F45" s="54" t="s">
        <v>85</v>
      </c>
      <c r="G45" s="52">
        <v>2</v>
      </c>
      <c r="H45" s="14">
        <v>2</v>
      </c>
      <c r="I45" s="15">
        <f t="shared" si="0"/>
        <v>1</v>
      </c>
      <c r="J45" s="54" t="s">
        <v>85</v>
      </c>
    </row>
    <row r="46" spans="1:10" ht="60.75" thickBot="1" x14ac:dyDescent="0.3">
      <c r="A46" s="6" t="s">
        <v>33</v>
      </c>
      <c r="B46" s="39">
        <v>2</v>
      </c>
      <c r="C46" s="3">
        <v>2</v>
      </c>
      <c r="D46" s="34">
        <v>2</v>
      </c>
      <c r="E46" s="41">
        <f t="shared" si="7"/>
        <v>1</v>
      </c>
      <c r="F46" s="54" t="s">
        <v>85</v>
      </c>
      <c r="G46" s="52">
        <v>2</v>
      </c>
      <c r="H46" s="14">
        <v>2</v>
      </c>
      <c r="I46" s="15">
        <f t="shared" ref="I46:I77" si="8">(H46/B46)</f>
        <v>1</v>
      </c>
      <c r="J46" s="54" t="s">
        <v>85</v>
      </c>
    </row>
    <row r="47" spans="1:10" s="16" customFormat="1" ht="16.5" thickBot="1" x14ac:dyDescent="0.3">
      <c r="A47" s="22" t="s">
        <v>63</v>
      </c>
      <c r="B47" s="23">
        <f>SUM(B48:B49)</f>
        <v>4</v>
      </c>
      <c r="C47" s="23">
        <f>SUM(C48:C49)</f>
        <v>4</v>
      </c>
      <c r="D47" s="23">
        <f>SUM(D48:D49)</f>
        <v>3</v>
      </c>
      <c r="E47" s="24">
        <f>(D47/B47)</f>
        <v>0.75</v>
      </c>
      <c r="F47" s="23" t="str">
        <f>IF(E47&gt;=0.5,"Đạt","Không đạt")</f>
        <v>Đạt</v>
      </c>
      <c r="G47" s="23">
        <f>SUM(G48:G49)</f>
        <v>3</v>
      </c>
      <c r="H47" s="23">
        <f>SUM(H48:H49)</f>
        <v>3</v>
      </c>
      <c r="I47" s="25">
        <f t="shared" si="8"/>
        <v>0.75</v>
      </c>
      <c r="J47" s="45" t="str">
        <f>IF(I47&gt;=0.5,"Đạt","Không đạt")</f>
        <v>Đạt</v>
      </c>
    </row>
    <row r="48" spans="1:10" ht="24.75" thickBot="1" x14ac:dyDescent="0.3">
      <c r="A48" s="6" t="s">
        <v>34</v>
      </c>
      <c r="B48" s="39">
        <v>2</v>
      </c>
      <c r="C48" s="3">
        <v>2</v>
      </c>
      <c r="D48" s="34">
        <v>2</v>
      </c>
      <c r="E48" s="41">
        <f t="shared" ref="E48:E49" si="9">(D48/B48)</f>
        <v>1</v>
      </c>
      <c r="F48" s="54" t="s">
        <v>86</v>
      </c>
      <c r="G48" s="52">
        <v>2</v>
      </c>
      <c r="H48" s="14">
        <v>2</v>
      </c>
      <c r="I48" s="15">
        <f t="shared" si="8"/>
        <v>1</v>
      </c>
      <c r="J48" s="54" t="s">
        <v>86</v>
      </c>
    </row>
    <row r="49" spans="1:10" ht="28.5" thickBot="1" x14ac:dyDescent="0.3">
      <c r="A49" s="4" t="s">
        <v>35</v>
      </c>
      <c r="B49" s="39">
        <v>2</v>
      </c>
      <c r="C49" s="3">
        <v>2</v>
      </c>
      <c r="D49" s="34">
        <v>1</v>
      </c>
      <c r="E49" s="41">
        <f t="shared" si="9"/>
        <v>0.5</v>
      </c>
      <c r="F49" s="54" t="s">
        <v>87</v>
      </c>
      <c r="G49" s="52">
        <v>1</v>
      </c>
      <c r="H49" s="14">
        <v>1</v>
      </c>
      <c r="I49" s="15">
        <f t="shared" si="8"/>
        <v>0.5</v>
      </c>
      <c r="J49" s="54" t="s">
        <v>87</v>
      </c>
    </row>
    <row r="50" spans="1:10" s="16" customFormat="1" ht="32.25" thickBot="1" x14ac:dyDescent="0.3">
      <c r="A50" s="22" t="s">
        <v>65</v>
      </c>
      <c r="B50" s="23">
        <f>SUM(B51:B52)</f>
        <v>4</v>
      </c>
      <c r="C50" s="23">
        <f>SUM(C51:C52)</f>
        <v>4</v>
      </c>
      <c r="D50" s="23">
        <f>SUM(D51:D52)</f>
        <v>4</v>
      </c>
      <c r="E50" s="24">
        <f>(D50/B50)</f>
        <v>1</v>
      </c>
      <c r="F50" s="23" t="str">
        <f>IF(E50&gt;=0.5,"Đạt","Không đạt")</f>
        <v>Đạt</v>
      </c>
      <c r="G50" s="23">
        <f>SUM(G51:G52)</f>
        <v>4</v>
      </c>
      <c r="H50" s="23">
        <f>SUM(H51:H52)</f>
        <v>4</v>
      </c>
      <c r="I50" s="25">
        <f t="shared" si="8"/>
        <v>1</v>
      </c>
      <c r="J50" s="45" t="str">
        <f>IF(I50&gt;=0.5,"Đạt","Không đạt")</f>
        <v>Đạt</v>
      </c>
    </row>
    <row r="51" spans="1:10" ht="36.75" thickBot="1" x14ac:dyDescent="0.3">
      <c r="A51" s="6" t="s">
        <v>36</v>
      </c>
      <c r="B51" s="39">
        <v>2</v>
      </c>
      <c r="C51" s="3">
        <v>2</v>
      </c>
      <c r="D51" s="34">
        <v>2</v>
      </c>
      <c r="E51" s="41">
        <f t="shared" ref="E51:E52" si="10">(D51/B51)</f>
        <v>1</v>
      </c>
      <c r="F51" s="54" t="s">
        <v>133</v>
      </c>
      <c r="G51" s="52">
        <v>2</v>
      </c>
      <c r="H51" s="14">
        <v>2</v>
      </c>
      <c r="I51" s="15">
        <f t="shared" si="8"/>
        <v>1</v>
      </c>
      <c r="J51" s="54" t="s">
        <v>115</v>
      </c>
    </row>
    <row r="52" spans="1:10" ht="57" customHeight="1" thickBot="1" x14ac:dyDescent="0.3">
      <c r="A52" s="6" t="s">
        <v>37</v>
      </c>
      <c r="B52" s="39">
        <v>2</v>
      </c>
      <c r="C52" s="3">
        <v>2</v>
      </c>
      <c r="D52" s="34">
        <v>2</v>
      </c>
      <c r="E52" s="41">
        <f t="shared" si="10"/>
        <v>1</v>
      </c>
      <c r="F52" s="54" t="s">
        <v>132</v>
      </c>
      <c r="G52" s="52">
        <v>2</v>
      </c>
      <c r="H52" s="14">
        <v>2</v>
      </c>
      <c r="I52" s="15">
        <f t="shared" si="8"/>
        <v>1</v>
      </c>
      <c r="J52" s="54" t="s">
        <v>115</v>
      </c>
    </row>
    <row r="53" spans="1:10" s="16" customFormat="1" ht="32.25" thickBot="1" x14ac:dyDescent="0.3">
      <c r="A53" s="26" t="s">
        <v>66</v>
      </c>
      <c r="B53" s="23">
        <f>SUM(B54:B57)</f>
        <v>8</v>
      </c>
      <c r="C53" s="23">
        <f>SUM(C54:C57)</f>
        <v>8</v>
      </c>
      <c r="D53" s="23">
        <f>SUM(D54:D57)</f>
        <v>8</v>
      </c>
      <c r="E53" s="24">
        <f>(D53/B53)</f>
        <v>1</v>
      </c>
      <c r="F53" s="23" t="str">
        <f>IF(E53&gt;=0.5,"Đạt","Không đạt")</f>
        <v>Đạt</v>
      </c>
      <c r="G53" s="23">
        <f>SUM(G54:G57)</f>
        <v>8</v>
      </c>
      <c r="H53" s="23">
        <f>SUM(H54:H57)</f>
        <v>8</v>
      </c>
      <c r="I53" s="25">
        <f t="shared" si="8"/>
        <v>1</v>
      </c>
      <c r="J53" s="45" t="str">
        <f>IF(I53&gt;=0.5,"Đạt","Không đạt")</f>
        <v>Đạt</v>
      </c>
    </row>
    <row r="54" spans="1:10" ht="48.75" thickBot="1" x14ac:dyDescent="0.3">
      <c r="A54" s="6" t="s">
        <v>38</v>
      </c>
      <c r="B54" s="39">
        <v>2</v>
      </c>
      <c r="C54" s="3">
        <v>2</v>
      </c>
      <c r="D54" s="34">
        <v>2</v>
      </c>
      <c r="E54" s="41">
        <f t="shared" ref="E54:E57" si="11">(D54/B54)</f>
        <v>1</v>
      </c>
      <c r="F54" s="54" t="s">
        <v>88</v>
      </c>
      <c r="G54" s="52">
        <v>2</v>
      </c>
      <c r="H54" s="14">
        <v>2</v>
      </c>
      <c r="I54" s="15">
        <f t="shared" si="8"/>
        <v>1</v>
      </c>
      <c r="J54" s="54" t="s">
        <v>88</v>
      </c>
    </row>
    <row r="55" spans="1:10" ht="36.75" thickBot="1" x14ac:dyDescent="0.3">
      <c r="A55" s="6" t="s">
        <v>39</v>
      </c>
      <c r="B55" s="39">
        <v>2</v>
      </c>
      <c r="C55" s="3">
        <v>2</v>
      </c>
      <c r="D55" s="34">
        <v>2</v>
      </c>
      <c r="E55" s="41">
        <f t="shared" si="11"/>
        <v>1</v>
      </c>
      <c r="F55" s="54" t="s">
        <v>89</v>
      </c>
      <c r="G55" s="52">
        <v>2</v>
      </c>
      <c r="H55" s="14">
        <v>2</v>
      </c>
      <c r="I55" s="15">
        <f t="shared" si="8"/>
        <v>1</v>
      </c>
      <c r="J55" s="54" t="s">
        <v>89</v>
      </c>
    </row>
    <row r="56" spans="1:10" ht="36.75" thickBot="1" x14ac:dyDescent="0.3">
      <c r="A56" s="6" t="s">
        <v>40</v>
      </c>
      <c r="B56" s="39">
        <v>2</v>
      </c>
      <c r="C56" s="3">
        <v>2</v>
      </c>
      <c r="D56" s="34">
        <v>2</v>
      </c>
      <c r="E56" s="41">
        <f t="shared" si="11"/>
        <v>1</v>
      </c>
      <c r="F56" s="54" t="s">
        <v>89</v>
      </c>
      <c r="G56" s="52">
        <v>2</v>
      </c>
      <c r="H56" s="14">
        <v>2</v>
      </c>
      <c r="I56" s="15">
        <f t="shared" si="8"/>
        <v>1</v>
      </c>
      <c r="J56" s="54" t="s">
        <v>116</v>
      </c>
    </row>
    <row r="57" spans="1:10" ht="36.75" thickBot="1" x14ac:dyDescent="0.3">
      <c r="A57" s="6" t="s">
        <v>41</v>
      </c>
      <c r="B57" s="39">
        <v>2</v>
      </c>
      <c r="C57" s="3">
        <v>2</v>
      </c>
      <c r="D57" s="34">
        <v>2</v>
      </c>
      <c r="E57" s="41">
        <f t="shared" si="11"/>
        <v>1</v>
      </c>
      <c r="F57" s="54" t="s">
        <v>90</v>
      </c>
      <c r="G57" s="52">
        <v>2</v>
      </c>
      <c r="H57" s="14">
        <v>2</v>
      </c>
      <c r="I57" s="15">
        <f t="shared" si="8"/>
        <v>1</v>
      </c>
      <c r="J57" s="54" t="s">
        <v>90</v>
      </c>
    </row>
    <row r="58" spans="1:10" s="16" customFormat="1" ht="32.25" thickBot="1" x14ac:dyDescent="0.3">
      <c r="A58" s="22" t="s">
        <v>67</v>
      </c>
      <c r="B58" s="23">
        <f>SUM(B59:B60)</f>
        <v>4</v>
      </c>
      <c r="C58" s="23">
        <f>SUM(C59:C60)</f>
        <v>4</v>
      </c>
      <c r="D58" s="55">
        <f>SUM(D59:D60)</f>
        <v>3</v>
      </c>
      <c r="E58" s="24">
        <f>(D58/B58)</f>
        <v>0.75</v>
      </c>
      <c r="F58" s="23" t="str">
        <f>IF(E58&gt;=0.5,"Đạt","Không đạt")</f>
        <v>Đạt</v>
      </c>
      <c r="G58" s="23">
        <f>SUM(G59:G60)</f>
        <v>2</v>
      </c>
      <c r="H58" s="23">
        <f>SUM(H59:H60)</f>
        <v>2</v>
      </c>
      <c r="I58" s="25">
        <f t="shared" si="8"/>
        <v>0.5</v>
      </c>
      <c r="J58" s="23" t="str">
        <f>IF(I58&gt;=0.5,"Đạt","Không đạt")</f>
        <v>Đạt</v>
      </c>
    </row>
    <row r="59" spans="1:10" ht="48.75" thickBot="1" x14ac:dyDescent="0.3">
      <c r="A59" s="6" t="s">
        <v>42</v>
      </c>
      <c r="B59" s="39">
        <v>2</v>
      </c>
      <c r="C59" s="13">
        <v>2</v>
      </c>
      <c r="D59" s="34">
        <v>2</v>
      </c>
      <c r="E59" s="41">
        <f t="shared" ref="E59:E60" si="12">(D59/B59)</f>
        <v>1</v>
      </c>
      <c r="F59" s="54" t="s">
        <v>91</v>
      </c>
      <c r="G59" s="52">
        <v>2</v>
      </c>
      <c r="H59" s="14">
        <v>2</v>
      </c>
      <c r="I59" s="15">
        <f t="shared" si="8"/>
        <v>1</v>
      </c>
      <c r="J59" s="54" t="s">
        <v>91</v>
      </c>
    </row>
    <row r="60" spans="1:10" ht="24.75" thickBot="1" x14ac:dyDescent="0.3">
      <c r="A60" s="6" t="s">
        <v>43</v>
      </c>
      <c r="B60" s="39">
        <v>2</v>
      </c>
      <c r="C60" s="13">
        <v>2</v>
      </c>
      <c r="D60" s="34">
        <v>1</v>
      </c>
      <c r="E60" s="41">
        <f t="shared" si="12"/>
        <v>0.5</v>
      </c>
      <c r="F60" s="54" t="s">
        <v>82</v>
      </c>
      <c r="G60" s="52">
        <v>0</v>
      </c>
      <c r="H60" s="14">
        <v>0</v>
      </c>
      <c r="I60" s="15">
        <f t="shared" si="8"/>
        <v>0</v>
      </c>
      <c r="J60" s="54" t="s">
        <v>82</v>
      </c>
    </row>
    <row r="61" spans="1:10" s="16" customFormat="1" ht="16.5" thickBot="1" x14ac:dyDescent="0.3">
      <c r="A61" s="27" t="s">
        <v>62</v>
      </c>
      <c r="B61" s="23">
        <f>SUM(B62:B63)</f>
        <v>4</v>
      </c>
      <c r="C61" s="23">
        <f>SUM(C62:C63)</f>
        <v>4</v>
      </c>
      <c r="D61" s="23">
        <f>SUM(D62:D63)</f>
        <v>3</v>
      </c>
      <c r="E61" s="24">
        <f>(D61/B61)</f>
        <v>0.75</v>
      </c>
      <c r="F61" s="23" t="str">
        <f>IF(E61&gt;=0.5,"Đạt","Không đạt")</f>
        <v>Đạt</v>
      </c>
      <c r="G61" s="23">
        <f>SUM(G62:G63)</f>
        <v>3</v>
      </c>
      <c r="H61" s="23">
        <f>SUM(H62:H63)</f>
        <v>3</v>
      </c>
      <c r="I61" s="25">
        <f t="shared" si="8"/>
        <v>0.75</v>
      </c>
      <c r="J61" s="23" t="str">
        <f>IF(I61&gt;=0.5,"Đạt","Không đạt")</f>
        <v>Đạt</v>
      </c>
    </row>
    <row r="62" spans="1:10" ht="48.75" thickBot="1" x14ac:dyDescent="0.3">
      <c r="A62" s="56" t="s">
        <v>44</v>
      </c>
      <c r="B62" s="39">
        <v>2</v>
      </c>
      <c r="C62" s="13">
        <v>2</v>
      </c>
      <c r="D62" s="34">
        <v>2</v>
      </c>
      <c r="E62" s="41">
        <f t="shared" ref="E62:E63" si="13">(D62/B62)</f>
        <v>1</v>
      </c>
      <c r="F62" s="54" t="s">
        <v>102</v>
      </c>
      <c r="G62" s="52">
        <v>2</v>
      </c>
      <c r="H62" s="14">
        <v>2</v>
      </c>
      <c r="I62" s="15">
        <f t="shared" si="8"/>
        <v>1</v>
      </c>
      <c r="J62" s="54" t="s">
        <v>102</v>
      </c>
    </row>
    <row r="63" spans="1:10" ht="72.75" thickBot="1" x14ac:dyDescent="0.3">
      <c r="A63" s="9" t="s">
        <v>45</v>
      </c>
      <c r="B63" s="39">
        <v>2</v>
      </c>
      <c r="C63" s="13">
        <v>2</v>
      </c>
      <c r="D63" s="34">
        <v>1</v>
      </c>
      <c r="E63" s="41">
        <f t="shared" si="13"/>
        <v>0.5</v>
      </c>
      <c r="F63" s="59" t="s">
        <v>134</v>
      </c>
      <c r="G63" s="52">
        <v>1</v>
      </c>
      <c r="H63" s="14">
        <v>1</v>
      </c>
      <c r="I63" s="15">
        <f t="shared" si="8"/>
        <v>0.5</v>
      </c>
      <c r="J63" s="59" t="s">
        <v>117</v>
      </c>
    </row>
    <row r="64" spans="1:10" s="16" customFormat="1" ht="32.25" thickBot="1" x14ac:dyDescent="0.3">
      <c r="A64" s="28" t="s">
        <v>46</v>
      </c>
      <c r="B64" s="20">
        <f>SUM(B65,B70,B73)</f>
        <v>16</v>
      </c>
      <c r="C64" s="20">
        <f>SUM(C65,C70,C73)</f>
        <v>16</v>
      </c>
      <c r="D64" s="20">
        <f>SUM(D65,D70,D73)</f>
        <v>10</v>
      </c>
      <c r="E64" s="21">
        <f>(D64/B64)</f>
        <v>0.625</v>
      </c>
      <c r="F64" s="37" t="str">
        <f>IF(E64&gt;=0.5,"Đạt","Không đạt")</f>
        <v>Đạt</v>
      </c>
      <c r="G64" s="20">
        <f>SUM(G65,G70,G73)</f>
        <v>10</v>
      </c>
      <c r="H64" s="20">
        <f>SUM(H65,H70,H73)</f>
        <v>10</v>
      </c>
      <c r="I64" s="21">
        <f t="shared" si="8"/>
        <v>0.625</v>
      </c>
      <c r="J64" s="37" t="str">
        <f>IF(I64&gt;=0.5,"Đạt","Không đạt")</f>
        <v>Đạt</v>
      </c>
    </row>
    <row r="65" spans="1:10" s="16" customFormat="1" ht="32.25" thickBot="1" x14ac:dyDescent="0.3">
      <c r="A65" s="27" t="s">
        <v>47</v>
      </c>
      <c r="B65" s="23">
        <f>SUM(B66:B69)</f>
        <v>8</v>
      </c>
      <c r="C65" s="23">
        <f>SUM(C66:C69)</f>
        <v>8</v>
      </c>
      <c r="D65" s="23">
        <f>SUM(D66:D69)</f>
        <v>6</v>
      </c>
      <c r="E65" s="24">
        <f>(D65/B65)</f>
        <v>0.75</v>
      </c>
      <c r="F65" s="23" t="str">
        <f>IF(E65&gt;=0.5,"Đạt","Không đạt")</f>
        <v>Đạt</v>
      </c>
      <c r="G65" s="23">
        <f>SUM(G66:G69)</f>
        <v>6</v>
      </c>
      <c r="H65" s="23">
        <f>SUM(H66:H69)</f>
        <v>6</v>
      </c>
      <c r="I65" s="25">
        <f t="shared" si="8"/>
        <v>0.75</v>
      </c>
      <c r="J65" s="23" t="str">
        <f>IF(I65&gt;=0.5,"Đạt","Không đạt")</f>
        <v>Đạt</v>
      </c>
    </row>
    <row r="66" spans="1:10" ht="48.75" thickBot="1" x14ac:dyDescent="0.3">
      <c r="A66" s="9" t="s">
        <v>48</v>
      </c>
      <c r="B66" s="39">
        <v>2</v>
      </c>
      <c r="C66" s="13">
        <v>2</v>
      </c>
      <c r="D66" s="34">
        <v>2</v>
      </c>
      <c r="E66" s="41">
        <f t="shared" ref="E66:E69" si="14">(D66/B66)</f>
        <v>1</v>
      </c>
      <c r="F66" s="54" t="s">
        <v>92</v>
      </c>
      <c r="G66" s="52">
        <v>2</v>
      </c>
      <c r="H66" s="14">
        <v>2</v>
      </c>
      <c r="I66" s="15">
        <f t="shared" si="8"/>
        <v>1</v>
      </c>
      <c r="J66" s="54" t="s">
        <v>92</v>
      </c>
    </row>
    <row r="67" spans="1:10" ht="16.5" thickBot="1" x14ac:dyDescent="0.3">
      <c r="A67" s="9" t="s">
        <v>49</v>
      </c>
      <c r="B67" s="39">
        <v>2</v>
      </c>
      <c r="C67" s="13">
        <v>2</v>
      </c>
      <c r="D67" s="34">
        <v>0</v>
      </c>
      <c r="E67" s="41">
        <f t="shared" si="14"/>
        <v>0</v>
      </c>
      <c r="F67" s="54"/>
      <c r="G67" s="52">
        <v>0</v>
      </c>
      <c r="H67" s="14">
        <v>0</v>
      </c>
      <c r="I67" s="15">
        <f t="shared" si="8"/>
        <v>0</v>
      </c>
      <c r="J67" s="54"/>
    </row>
    <row r="68" spans="1:10" ht="48.75" thickBot="1" x14ac:dyDescent="0.3">
      <c r="A68" s="9" t="s">
        <v>50</v>
      </c>
      <c r="B68" s="39">
        <v>2</v>
      </c>
      <c r="C68" s="13">
        <v>2</v>
      </c>
      <c r="D68" s="34">
        <v>2</v>
      </c>
      <c r="E68" s="41">
        <f t="shared" si="14"/>
        <v>1</v>
      </c>
      <c r="F68" s="54" t="s">
        <v>125</v>
      </c>
      <c r="G68" s="52">
        <v>2</v>
      </c>
      <c r="H68" s="14">
        <v>2</v>
      </c>
      <c r="I68" s="15">
        <f t="shared" si="8"/>
        <v>1</v>
      </c>
      <c r="J68" s="54" t="s">
        <v>125</v>
      </c>
    </row>
    <row r="69" spans="1:10" ht="36.75" thickBot="1" x14ac:dyDescent="0.3">
      <c r="A69" s="9" t="s">
        <v>51</v>
      </c>
      <c r="B69" s="39">
        <v>2</v>
      </c>
      <c r="C69" s="13">
        <v>2</v>
      </c>
      <c r="D69" s="34">
        <v>2</v>
      </c>
      <c r="E69" s="41">
        <f t="shared" si="14"/>
        <v>1</v>
      </c>
      <c r="F69" s="54" t="s">
        <v>93</v>
      </c>
      <c r="G69" s="52">
        <v>2</v>
      </c>
      <c r="H69" s="14">
        <v>2</v>
      </c>
      <c r="I69" s="15">
        <f t="shared" si="8"/>
        <v>1</v>
      </c>
      <c r="J69" s="54" t="s">
        <v>118</v>
      </c>
    </row>
    <row r="70" spans="1:10" s="16" customFormat="1" ht="32.25" thickBot="1" x14ac:dyDescent="0.3">
      <c r="A70" s="27" t="s">
        <v>61</v>
      </c>
      <c r="B70" s="23">
        <f>SUM(B71:B72)</f>
        <v>4</v>
      </c>
      <c r="C70" s="23">
        <f>SUM(C71:C72)</f>
        <v>4</v>
      </c>
      <c r="D70" s="23">
        <f>SUM(D71:D72)</f>
        <v>2</v>
      </c>
      <c r="E70" s="24">
        <f>(D70/B70)</f>
        <v>0.5</v>
      </c>
      <c r="F70" s="23" t="str">
        <f>IF(E70&gt;=0.5,"Đạt","Không đạt")</f>
        <v>Đạt</v>
      </c>
      <c r="G70" s="23">
        <f>SUM(G71:G72)</f>
        <v>2</v>
      </c>
      <c r="H70" s="23">
        <f>SUM(H71:H72)</f>
        <v>2</v>
      </c>
      <c r="I70" s="25">
        <f t="shared" si="8"/>
        <v>0.5</v>
      </c>
      <c r="J70" s="23" t="str">
        <f>IF(I70&gt;=0.5,"Đạt","Không đạt")</f>
        <v>Đạt</v>
      </c>
    </row>
    <row r="71" spans="1:10" ht="24.75" thickBot="1" x14ac:dyDescent="0.3">
      <c r="A71" s="9" t="s">
        <v>52</v>
      </c>
      <c r="B71" s="39">
        <v>2</v>
      </c>
      <c r="C71" s="13">
        <v>2</v>
      </c>
      <c r="D71" s="34">
        <v>2</v>
      </c>
      <c r="E71" s="41">
        <f t="shared" ref="E71:E72" si="15">(D71/B71)</f>
        <v>1</v>
      </c>
      <c r="F71" s="54" t="s">
        <v>94</v>
      </c>
      <c r="G71" s="52">
        <v>2</v>
      </c>
      <c r="H71" s="14">
        <v>2</v>
      </c>
      <c r="I71" s="15">
        <f t="shared" si="8"/>
        <v>1</v>
      </c>
      <c r="J71" s="54" t="s">
        <v>94</v>
      </c>
    </row>
    <row r="72" spans="1:10" ht="24.75" thickBot="1" x14ac:dyDescent="0.3">
      <c r="A72" s="9" t="s">
        <v>53</v>
      </c>
      <c r="B72" s="39">
        <v>2</v>
      </c>
      <c r="C72" s="13">
        <v>2</v>
      </c>
      <c r="D72" s="34">
        <v>0</v>
      </c>
      <c r="E72" s="41">
        <f t="shared" si="15"/>
        <v>0</v>
      </c>
      <c r="F72" s="54"/>
      <c r="G72" s="52">
        <v>0</v>
      </c>
      <c r="H72" s="14">
        <v>0</v>
      </c>
      <c r="I72" s="15">
        <f t="shared" si="8"/>
        <v>0</v>
      </c>
      <c r="J72" s="48"/>
    </row>
    <row r="73" spans="1:10" s="16" customFormat="1" ht="16.5" thickBot="1" x14ac:dyDescent="0.3">
      <c r="A73" s="27" t="s">
        <v>60</v>
      </c>
      <c r="B73" s="23">
        <f>SUM(B74:B75)</f>
        <v>4</v>
      </c>
      <c r="C73" s="23">
        <f>SUM(C74:C75)</f>
        <v>4</v>
      </c>
      <c r="D73" s="23">
        <f>SUM(D74:D75)</f>
        <v>2</v>
      </c>
      <c r="E73" s="24">
        <f>(D73/B73)</f>
        <v>0.5</v>
      </c>
      <c r="F73" s="23" t="str">
        <f>IF(E73&gt;=0.5,"Đạt","Không đạt")</f>
        <v>Đạt</v>
      </c>
      <c r="G73" s="23">
        <f>SUM(G74:G75)</f>
        <v>2</v>
      </c>
      <c r="H73" s="23">
        <f>SUM(H74:H75)</f>
        <v>2</v>
      </c>
      <c r="I73" s="25">
        <f t="shared" si="8"/>
        <v>0.5</v>
      </c>
      <c r="J73" s="23" t="str">
        <f>IF(I73&gt;=0.5,"Đạt","Không đạt")</f>
        <v>Đạt</v>
      </c>
    </row>
    <row r="74" spans="1:10" ht="24.75" thickBot="1" x14ac:dyDescent="0.3">
      <c r="A74" s="9" t="s">
        <v>54</v>
      </c>
      <c r="B74" s="39">
        <v>2</v>
      </c>
      <c r="C74" s="13">
        <v>2</v>
      </c>
      <c r="D74" s="34">
        <v>2</v>
      </c>
      <c r="E74" s="41">
        <f t="shared" ref="E74:E75" si="16">(D74/B74)</f>
        <v>1</v>
      </c>
      <c r="F74" s="57" t="s">
        <v>103</v>
      </c>
      <c r="G74" s="52">
        <v>2</v>
      </c>
      <c r="H74" s="14">
        <v>2</v>
      </c>
      <c r="I74" s="15">
        <f t="shared" si="8"/>
        <v>1</v>
      </c>
      <c r="J74" s="57" t="s">
        <v>103</v>
      </c>
    </row>
    <row r="75" spans="1:10" ht="24.75" thickBot="1" x14ac:dyDescent="0.3">
      <c r="A75" s="56" t="s">
        <v>55</v>
      </c>
      <c r="B75" s="39">
        <v>2</v>
      </c>
      <c r="C75" s="13">
        <v>2</v>
      </c>
      <c r="D75" s="34"/>
      <c r="E75" s="41">
        <f t="shared" si="16"/>
        <v>0</v>
      </c>
      <c r="F75" s="48"/>
      <c r="G75" s="52">
        <v>0</v>
      </c>
      <c r="H75" s="14">
        <v>0</v>
      </c>
      <c r="I75" s="15">
        <f t="shared" si="8"/>
        <v>0</v>
      </c>
      <c r="J75" s="48"/>
    </row>
    <row r="76" spans="1:10" ht="16.5" thickBot="1" x14ac:dyDescent="0.3">
      <c r="A76" s="10" t="s">
        <v>56</v>
      </c>
      <c r="B76" s="38">
        <f>SUM(B14,B28,B64)</f>
        <v>88</v>
      </c>
      <c r="C76" s="5">
        <f>SUM(C14,C28,C64)</f>
        <v>88</v>
      </c>
      <c r="D76" s="12">
        <f>SUM(D14,D28,D64)</f>
        <v>74</v>
      </c>
      <c r="E76" s="50">
        <f>(D76/B76)</f>
        <v>0.84090909090909094</v>
      </c>
      <c r="F76" s="3"/>
      <c r="G76" s="51">
        <f>SUM(G14,G28,G64)</f>
        <v>73</v>
      </c>
      <c r="H76" s="12">
        <f>SUM(H14,H28,H64)</f>
        <v>73</v>
      </c>
      <c r="I76" s="50">
        <f t="shared" si="8"/>
        <v>0.82954545454545459</v>
      </c>
      <c r="J76" s="3"/>
    </row>
    <row r="77" spans="1:10" ht="16.5" thickBot="1" x14ac:dyDescent="0.3">
      <c r="A77" s="10" t="s">
        <v>57</v>
      </c>
      <c r="B77" s="38">
        <v>100</v>
      </c>
      <c r="C77" s="5">
        <f>(C76*B77)/B76</f>
        <v>100</v>
      </c>
      <c r="D77" s="58">
        <f>(D76*B77)/B76</f>
        <v>84.090909090909093</v>
      </c>
      <c r="E77" s="50">
        <f>(D77/B77)</f>
        <v>0.84090909090909094</v>
      </c>
      <c r="F77" s="3"/>
      <c r="G77" s="53">
        <f>(G76/B76)*100</f>
        <v>82.954545454545453</v>
      </c>
      <c r="H77" s="58">
        <f>(H76*B77)/B76</f>
        <v>82.954545454545453</v>
      </c>
      <c r="I77" s="50">
        <f t="shared" si="8"/>
        <v>0.82954545454545459</v>
      </c>
      <c r="J77" s="3"/>
    </row>
    <row r="78" spans="1:10" ht="36" customHeight="1" thickBot="1" x14ac:dyDescent="0.3">
      <c r="A78" s="10" t="s">
        <v>58</v>
      </c>
      <c r="B78" s="11"/>
      <c r="C78" s="11"/>
      <c r="D78" s="81" t="str">
        <f>IF(AND(E15&lt;0.5),"Không đạt",IF(AND(E22&lt;0.5),"Không đạt",IF(AND(E25&lt;0.5),"Không đạt",IF(AND(E29&lt;0.5),"Không đạt",IF(AND(E32&lt;0.5),"Không đạt",IF(AND(E39&lt;0.5),"Không đạt",IF(AND(E44&lt;0.5),"Không đạt",IF(AND(E47&lt;0.5),"Không đạt",IF(AND(E50&lt;0.5),"Không đạt",IF(AND(E53&lt;0.5),"Không đạt",IF(AND(E58&lt;0.5),"Không đạt",IF(AND(E61&lt;0.5),"Không đạt",IF(AND(E65&lt;0.5),"Không đạt",IF(AND(E70&lt;0.5),"Không đạt",IF(AND(E73&lt;0.5),"Không đạt",IF(AND(D77&gt;=80),"A",IF(AND(D77&gt;=65,D77&lt;79),"B",IF(AND(D77&gt;=50,D77&lt;64),"C","Không đạt"))))))))))))))))))</f>
        <v>A</v>
      </c>
      <c r="E78" s="82"/>
      <c r="F78" s="5" t="str">
        <f>IF(E15&lt;0.5,"Có Tiêu chuẩn dưới 50%",IF(AND(E22&lt;0.5),"Có Tiêu chuẩn dưới 50%",IF(AND(E25&lt;0.5),"Có Tiêu chuẩn dưới 50%",IF(AND(E29&lt;0.5),"Có Tiêu chuẩn dưới 50%",IF(AND(E32&lt;0.5),"Có Tiêu chuẩn dưới 50%",IF(AND(E39&lt;0.5),"Có Tiêu chuẩn dưới 50%",IF(AND(E44&lt;0.5),"Có Tiêu chuẩn dưới 50%",IF(AND(E47&lt;0.5),"Có Tiêu chuẩn dưới 50%",IF(AND(E50&lt;0.5),"Có Tiêu chuẩn dưới 50%",IF(AND(E53&lt;0.5),"Có Tiêu chuẩn dưới 50%",IF(AND(E58&lt;0.5),"Có Tiêu chuẩn dưới 50%",IF(AND(E61&lt;0.5),"Có Tiêu chuẩn dưới 50%",IF(AND(E65&lt;0.5),"Có Tiêu chuẩn dưới 50%",IF(AND(E70&lt;0.5),"Có Tiêu chuẩn dưới 50%",IF(AND(E73&lt;0.5),"Có Tiêu chuẩn dưới 50%","Tất cả các Tiêu chuẩn đạt trên 50%")))))))))))))))</f>
        <v>Tất cả các Tiêu chuẩn đạt trên 50%</v>
      </c>
      <c r="G78" s="3"/>
      <c r="H78" s="81" t="str">
        <f>IF(AND(I15&lt;0.5),"Không đạt",IF(AND(I22&lt;0.5),"Không đạt",IF(AND(I25&lt;0.5),"Không đạt",IF(AND(I29&lt;0.5),"Không đạt",IF(AND(I32&lt;0.5),"Không đạt",IF(AND(I39&lt;0.5),"Không đạt",IF(AND(I44&lt;0.5),"Không đạt",IF(AND(I47&lt;0.5),"Không đạt",IF(AND(I50&lt;0.5),"Không đạt",IF(AND(I53&lt;0.5),"Không đạt",IF(AND(I58&lt;0.5),"Không đạt",IF(AND(I61&lt;0.5),"Không đạt",IF(AND(I65&lt;0.5),"Không đạt",IF(AND(I70&lt;0.5),"Không đạt",IF(AND(I73&lt;0.5),"Không đạt",IF(AND(H77&gt;=80),"A",IF(AND(H77&gt;=65,H77&lt;79),"B",IF(AND(H77&gt;=50,H77&lt;64),"C","Không đạt"))))))))))))))))))</f>
        <v>A</v>
      </c>
      <c r="I78" s="82"/>
      <c r="J78" s="5" t="str">
        <f>IF(I15&lt;0.5,"Có Tiêu chuẩn dưới 50%",IF(AND(I22&lt;0.5),"Có Tiêu chuẩn dưới 50%",IF(AND(I25&lt;0.5),"Có Tiêu chuẩn dưới 50%",IF(AND(I29&lt;0.5),"Có Tiêu chuẩn dưới 50%",IF(AND(I32&lt;0.5),"Có Tiêu chuẩn dưới 50%",IF(AND(I39&lt;0.5),"Có Tiêu chuẩn dưới 50%",IF(AND(I44&lt;0.5),"Có Tiêu chuẩn dưới 50%",IF(AND(I47&lt;0.5),"Có Tiêu chuẩn dưới 50%",IF(AND(I50&lt;0.5),"Có Tiêu chuẩn dưới 50%",IF(AND(I53&lt;0.5),"Có Tiêu chuẩn dưới 50%",IF(AND(I58&lt;0.5),"Có Tiêu chuẩn dưới 50%",IF(AND(I61&lt;0.5),"Có Tiêu chuẩn dưới 50%",IF(AND(I65&lt;0.5),"Có Tiêu chuẩn dưới 50%",IF(AND(I70&lt;0.5),"Có Tiêu chuẩn dưới 50%",IF(AND(I73&lt;0.5),"Có Tiêu chuẩn dưới 50%","Tất cả các Tiêu chuẩn đạt trên 50%")))))))))))))))</f>
        <v>Tất cả các Tiêu chuẩn đạt trên 50%</v>
      </c>
    </row>
    <row r="80" spans="1:10" s="63" customFormat="1" ht="36" customHeight="1" x14ac:dyDescent="0.25">
      <c r="A80" s="72" t="s">
        <v>127</v>
      </c>
      <c r="B80" s="73"/>
      <c r="C80" s="73"/>
      <c r="D80" s="73"/>
      <c r="E80" s="73"/>
      <c r="H80" s="74" t="s">
        <v>126</v>
      </c>
      <c r="I80" s="75"/>
      <c r="J80" s="75"/>
    </row>
    <row r="84" spans="1:10" s="63" customFormat="1" ht="15.6" customHeight="1" x14ac:dyDescent="0.25">
      <c r="A84" s="65" t="s">
        <v>106</v>
      </c>
      <c r="B84" s="65"/>
      <c r="C84" s="65"/>
      <c r="D84" s="65"/>
      <c r="E84" s="65"/>
      <c r="H84" s="66" t="s">
        <v>124</v>
      </c>
      <c r="I84" s="67"/>
      <c r="J84" s="67"/>
    </row>
    <row r="85" spans="1:10" ht="16.5" x14ac:dyDescent="0.35">
      <c r="B85" s="29"/>
      <c r="C85" s="29"/>
      <c r="D85" s="35"/>
      <c r="E85" s="35"/>
    </row>
    <row r="86" spans="1:10" ht="16.5" x14ac:dyDescent="0.35">
      <c r="B86" s="30"/>
      <c r="C86" s="30"/>
      <c r="D86" s="36"/>
      <c r="E86" s="36"/>
    </row>
  </sheetData>
  <mergeCells count="21">
    <mergeCell ref="A6:J6"/>
    <mergeCell ref="A7:J7"/>
    <mergeCell ref="A8:J8"/>
    <mergeCell ref="A9:J9"/>
    <mergeCell ref="G12:J12"/>
    <mergeCell ref="A5:J5"/>
    <mergeCell ref="A84:E84"/>
    <mergeCell ref="H84:J84"/>
    <mergeCell ref="A1:E1"/>
    <mergeCell ref="F1:J1"/>
    <mergeCell ref="A2:E2"/>
    <mergeCell ref="F2:J2"/>
    <mergeCell ref="A3:E3"/>
    <mergeCell ref="A80:E80"/>
    <mergeCell ref="H80:J80"/>
    <mergeCell ref="A12:A13"/>
    <mergeCell ref="B12:B13"/>
    <mergeCell ref="D12:F12"/>
    <mergeCell ref="D78:E78"/>
    <mergeCell ref="H78:I78"/>
    <mergeCell ref="C12:C13"/>
  </mergeCells>
  <hyperlinks>
    <hyperlink ref="A23" r:id="rId1" display="https://thuvienphapluat.vn/phap-luat/tim-van-ban.aspx?keyword=01/2014/TT-BGD%C4%90T&amp;area=2&amp;type=0&amp;match=False&amp;vc=True&amp;lan=1"/>
    <hyperlink ref="A26" r:id="rId2" display="https://thuvienphapluat.vn/phap-luat/tim-van-ban.aspx?keyword=03/2014/TT-BTTTT&amp;area=2&amp;type=0&amp;match=False&amp;vc=True&amp;lan=1"/>
  </hyperlinks>
  <pageMargins left="0.31496062992125984" right="0.31496062992125984" top="0.39370078740157483" bottom="0.39370078740157483" header="0.31496062992125984" footer="0.31496062992125984"/>
  <pageSetup paperSize="9" orientation="landscape" horizontalDpi="4294967293" r:id="rId3"/>
  <headerFooter>
    <oddFooter>Page &amp;P</oddFooter>
  </headerFooter>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ĐÁNH GIÁ GV</vt:lpstr>
      <vt:lpstr>Sheet2</vt:lpstr>
      <vt:lpstr>Sheet3</vt:lpstr>
    </vt:vector>
  </TitlesOfParts>
  <Company>Office Black Edition - tum0r</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TaMinhCuong</dc:creator>
  <cp:lastModifiedBy>user</cp:lastModifiedBy>
  <cp:lastPrinted>2019-05-21T09:27:27Z</cp:lastPrinted>
  <dcterms:created xsi:type="dcterms:W3CDTF">2018-04-22T04:07:39Z</dcterms:created>
  <dcterms:modified xsi:type="dcterms:W3CDTF">2020-05-25T00:49:58Z</dcterms:modified>
</cp:coreProperties>
</file>